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PIA\"/>
    </mc:Choice>
  </mc:AlternateContent>
  <bookViews>
    <workbookView xWindow="0" yWindow="0" windowWidth="20490" windowHeight="904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3" i="1" l="1"/>
  <c r="M63" i="1"/>
  <c r="N63" i="1"/>
  <c r="O63" i="1"/>
  <c r="P63" i="1"/>
  <c r="Q63" i="1"/>
  <c r="R63" i="1"/>
  <c r="K63" i="1"/>
  <c r="O62" i="1"/>
  <c r="O61" i="1"/>
  <c r="O60" i="1"/>
  <c r="O59" i="1"/>
  <c r="O58" i="1"/>
  <c r="R56" i="1"/>
  <c r="Q56" i="1"/>
  <c r="P56" i="1"/>
  <c r="O56" i="1"/>
  <c r="R55" i="1"/>
  <c r="Q55" i="1"/>
  <c r="P55" i="1"/>
  <c r="O55" i="1"/>
  <c r="R53" i="1"/>
  <c r="Q53" i="1"/>
  <c r="P53" i="1"/>
  <c r="O53" i="1"/>
  <c r="R52" i="1"/>
  <c r="Q52" i="1"/>
  <c r="P52" i="1"/>
  <c r="O52" i="1"/>
  <c r="R50" i="1"/>
  <c r="Q50" i="1"/>
  <c r="P50" i="1"/>
  <c r="O50" i="1"/>
  <c r="R49" i="1"/>
  <c r="Q49" i="1"/>
  <c r="P49" i="1"/>
  <c r="O49" i="1"/>
  <c r="R47" i="1"/>
  <c r="R48" i="1"/>
  <c r="Q47" i="1"/>
  <c r="Q48" i="1"/>
  <c r="P47" i="1"/>
  <c r="P48" i="1"/>
  <c r="O47" i="1"/>
  <c r="O48" i="1"/>
  <c r="R46" i="1"/>
  <c r="Q46" i="1"/>
  <c r="P46" i="1"/>
  <c r="O46" i="1"/>
  <c r="R44" i="1"/>
  <c r="Q44" i="1"/>
  <c r="P44" i="1"/>
  <c r="O44" i="1"/>
  <c r="R43" i="1"/>
  <c r="Q43" i="1"/>
  <c r="P43" i="1"/>
  <c r="O43" i="1"/>
  <c r="R38" i="1"/>
  <c r="Q38" i="1"/>
  <c r="P38" i="1"/>
  <c r="O38" i="1"/>
  <c r="K38" i="1" l="1"/>
  <c r="L38" i="1" s="1"/>
  <c r="K41" i="1" l="1"/>
  <c r="N41" i="1" s="1"/>
  <c r="O41" i="1"/>
  <c r="P41" i="1"/>
  <c r="Q41" i="1"/>
  <c r="R41" i="1"/>
  <c r="R40" i="1" l="1"/>
  <c r="R42" i="1"/>
  <c r="Q40" i="1"/>
  <c r="Q42" i="1"/>
  <c r="P40" i="1"/>
  <c r="P42" i="1"/>
  <c r="O40" i="1"/>
  <c r="O42" i="1"/>
  <c r="R39" i="1"/>
  <c r="Q39" i="1"/>
  <c r="P39" i="1"/>
  <c r="O39" i="1"/>
  <c r="R37" i="1"/>
  <c r="Q37" i="1"/>
  <c r="P37" i="1"/>
  <c r="O37" i="1"/>
  <c r="R35" i="1"/>
  <c r="Q35" i="1"/>
  <c r="P35" i="1"/>
  <c r="O35" i="1"/>
  <c r="R32" i="1"/>
  <c r="Q32" i="1"/>
  <c r="P32" i="1"/>
  <c r="O32" i="1"/>
  <c r="K32" i="1"/>
  <c r="N32" i="1" s="1"/>
  <c r="R31" i="1"/>
  <c r="Q31" i="1"/>
  <c r="P31" i="1"/>
  <c r="K31" i="1"/>
  <c r="N31" i="1" s="1"/>
  <c r="O31" i="1"/>
  <c r="R30" i="1"/>
  <c r="Q30" i="1"/>
  <c r="P30" i="1"/>
  <c r="O29" i="1"/>
  <c r="R29" i="1"/>
  <c r="Q29" i="1"/>
  <c r="P29" i="1"/>
  <c r="O30" i="1"/>
  <c r="R28" i="1"/>
  <c r="Q28" i="1"/>
  <c r="P28" i="1"/>
  <c r="O28" i="1"/>
  <c r="O25" i="1"/>
  <c r="O26" i="1"/>
  <c r="R26" i="1"/>
  <c r="Q26" i="1"/>
  <c r="P26" i="1"/>
  <c r="R25" i="1"/>
  <c r="Q25" i="1"/>
  <c r="P25" i="1"/>
  <c r="K25" i="1"/>
  <c r="N25" i="1" s="1"/>
  <c r="R23" i="1"/>
  <c r="R24" i="1"/>
  <c r="Q23" i="1"/>
  <c r="Q24" i="1"/>
  <c r="O22" i="1"/>
  <c r="O23" i="1"/>
  <c r="O24" i="1"/>
  <c r="P22" i="1"/>
  <c r="P23" i="1"/>
  <c r="P24" i="1"/>
  <c r="R20" i="1"/>
  <c r="R21" i="1"/>
  <c r="R22" i="1"/>
  <c r="Q20" i="1"/>
  <c r="Q21" i="1"/>
  <c r="Q22" i="1"/>
  <c r="P20" i="1"/>
  <c r="P21" i="1"/>
  <c r="O20" i="1"/>
  <c r="O21" i="1"/>
  <c r="R16" i="1"/>
  <c r="Q16" i="1"/>
  <c r="P16" i="1"/>
  <c r="O16" i="1"/>
  <c r="R19" i="1"/>
  <c r="Q19" i="1"/>
  <c r="P19" i="1"/>
  <c r="O19" i="1"/>
  <c r="K19" i="1"/>
  <c r="N19" i="1" s="1"/>
  <c r="Q18" i="1"/>
  <c r="R18" i="1"/>
  <c r="P18" i="1"/>
  <c r="O18" i="1"/>
  <c r="R13" i="1"/>
  <c r="Q13" i="1"/>
  <c r="P13" i="1"/>
  <c r="O13" i="1"/>
  <c r="R12" i="1" l="1"/>
  <c r="Q12" i="1"/>
  <c r="P12" i="1"/>
  <c r="O12" i="1"/>
  <c r="K62" i="1"/>
  <c r="K61" i="1"/>
  <c r="K60" i="1"/>
  <c r="K59" i="1"/>
  <c r="K58" i="1"/>
  <c r="K56" i="1"/>
  <c r="N56" i="1" s="1"/>
  <c r="K55" i="1"/>
  <c r="N55" i="1" s="1"/>
  <c r="K53" i="1"/>
  <c r="K52" i="1"/>
  <c r="N52" i="1" s="1"/>
  <c r="K47" i="1"/>
  <c r="N47" i="1" s="1"/>
  <c r="K48" i="1"/>
  <c r="N48" i="1" s="1"/>
  <c r="K49" i="1"/>
  <c r="N49" i="1" s="1"/>
  <c r="K50" i="1"/>
  <c r="N50" i="1" s="1"/>
  <c r="K46" i="1"/>
  <c r="N46" i="1" s="1"/>
  <c r="K44" i="1"/>
  <c r="K43" i="1"/>
  <c r="N43" i="1" s="1"/>
  <c r="K42" i="1"/>
  <c r="N42" i="1" s="1"/>
  <c r="K40" i="1"/>
  <c r="N40" i="1" s="1"/>
  <c r="K39" i="1"/>
  <c r="N39" i="1" s="1"/>
  <c r="K37" i="1"/>
  <c r="K35" i="1"/>
  <c r="K29" i="1"/>
  <c r="N29" i="1" s="1"/>
  <c r="K30" i="1"/>
  <c r="N30" i="1" s="1"/>
  <c r="K28" i="1"/>
  <c r="N28" i="1" s="1"/>
  <c r="K23" i="1"/>
  <c r="L23" i="1" s="1"/>
  <c r="K24" i="1"/>
  <c r="N24" i="1" s="1"/>
  <c r="K26" i="1"/>
  <c r="N26" i="1" s="1"/>
  <c r="K22" i="1"/>
  <c r="N22" i="1" s="1"/>
  <c r="K20" i="1"/>
  <c r="N20" i="1" s="1"/>
  <c r="K18" i="1"/>
  <c r="N18" i="1" s="1"/>
  <c r="K13" i="1"/>
  <c r="N13" i="1" s="1"/>
  <c r="K16" i="1"/>
  <c r="N16" i="1" s="1"/>
  <c r="K12" i="1"/>
  <c r="N12" i="1" s="1"/>
  <c r="Q61" i="1" l="1"/>
  <c r="R61" i="1"/>
  <c r="P61" i="1"/>
  <c r="R62" i="1"/>
  <c r="Q62" i="1"/>
  <c r="P62" i="1"/>
  <c r="R60" i="1"/>
  <c r="Q60" i="1"/>
  <c r="P60" i="1"/>
  <c r="R59" i="1"/>
  <c r="Q59" i="1"/>
  <c r="P59" i="1"/>
  <c r="Q58" i="1"/>
  <c r="R58" i="1"/>
  <c r="P58" i="1"/>
</calcChain>
</file>

<file path=xl/sharedStrings.xml><?xml version="1.0" encoding="utf-8"?>
<sst xmlns="http://schemas.openxmlformats.org/spreadsheetml/2006/main" count="177" uniqueCount="160">
  <si>
    <t>REPUBLIQUE DU NIGER</t>
  </si>
  <si>
    <t>REGION DE DOSSO</t>
  </si>
  <si>
    <t>DEPARTEMENT DE DOGONDOUTCHI</t>
  </si>
  <si>
    <t>COMMUNE RURALE DE SOUCOUCOUTANE</t>
  </si>
  <si>
    <t>Produits</t>
  </si>
  <si>
    <t>Activités</t>
  </si>
  <si>
    <t>Unités</t>
  </si>
  <si>
    <t>Localisation</t>
  </si>
  <si>
    <t>T1</t>
  </si>
  <si>
    <t>T2</t>
  </si>
  <si>
    <t>T3</t>
  </si>
  <si>
    <t>T4</t>
  </si>
  <si>
    <t>Coût unitaire</t>
  </si>
  <si>
    <t>Commune</t>
  </si>
  <si>
    <t>Bénéficiaires</t>
  </si>
  <si>
    <t>PTF</t>
  </si>
  <si>
    <t>Coût total</t>
  </si>
  <si>
    <t>Répartition de la quantité annuelle par trimestre</t>
  </si>
  <si>
    <t>Répartition du coût total par source de financement</t>
  </si>
  <si>
    <t>Répartition du coût total par trimestre</t>
  </si>
  <si>
    <t>Quantité</t>
  </si>
  <si>
    <t>Objectif Spécifique N°1 : Améliorer le taux d’accès à l’eau potable</t>
  </si>
  <si>
    <t xml:space="preserve">Foncer des puits cimentés </t>
  </si>
  <si>
    <t>Réhabiliter les puits cimentés</t>
  </si>
  <si>
    <t xml:space="preserve">Réalisation latrines publiques </t>
  </si>
  <si>
    <t>PC</t>
  </si>
  <si>
    <t>Séances</t>
  </si>
  <si>
    <t>Séance</t>
  </si>
  <si>
    <t>Blocs</t>
  </si>
  <si>
    <t>Le taux de couverture en eau potable et assainissement rehaussé</t>
  </si>
  <si>
    <t xml:space="preserve">Le taux de couverture en sanitaire est amélioré  </t>
  </si>
  <si>
    <t xml:space="preserve">Transformer case de santé en CSI  </t>
  </si>
  <si>
    <t>CS</t>
  </si>
  <si>
    <t>Maternité</t>
  </si>
  <si>
    <t>FS</t>
  </si>
  <si>
    <t>Objectifs Spécifique N°3 rehausser le taux d’accès à l’éducation</t>
  </si>
  <si>
    <t>Le TBS et taux d’alphabétisation ont    augmenté</t>
  </si>
  <si>
    <t xml:space="preserve">Sensibilisation des parents sur la scolarisation de la jeune fille </t>
  </si>
  <si>
    <t>Appuyer les CAPED</t>
  </si>
  <si>
    <t>Créer des centres d’alphabétisation</t>
  </si>
  <si>
    <t>Centre</t>
  </si>
  <si>
    <t xml:space="preserve">Clôturer des écoles </t>
  </si>
  <si>
    <t>Clôture</t>
  </si>
  <si>
    <t>Construire des classes en dur</t>
  </si>
  <si>
    <t>Classe</t>
  </si>
  <si>
    <t xml:space="preserve">Appui des producteurs en semences </t>
  </si>
  <si>
    <t xml:space="preserve">Appui en produits phytosanitaires </t>
  </si>
  <si>
    <t>Litres</t>
  </si>
  <si>
    <t xml:space="preserve">Appuyer les SCAP/RU   </t>
  </si>
  <si>
    <t>La production agricole accrue</t>
  </si>
  <si>
    <t>Création des BC</t>
  </si>
  <si>
    <t>BC</t>
  </si>
  <si>
    <t>Vaccination cheptel contre les épizooties</t>
  </si>
  <si>
    <t>Campagne</t>
  </si>
  <si>
    <t xml:space="preserve">Former les éleveurs sur les techniques de valorisation du fourrage </t>
  </si>
  <si>
    <t>Villages</t>
  </si>
  <si>
    <t>Créer BAB</t>
  </si>
  <si>
    <t>BAB</t>
  </si>
  <si>
    <t>Appui à la reconstitution du cheptel caprin</t>
  </si>
  <si>
    <t xml:space="preserve">Construction des aires d’abattage   </t>
  </si>
  <si>
    <t xml:space="preserve">Lutte contre la rage   </t>
  </si>
  <si>
    <t>Sortie</t>
  </si>
  <si>
    <t>La production animale améliorée</t>
  </si>
  <si>
    <t xml:space="preserve">Mise en place d’unecofob (wadata) </t>
  </si>
  <si>
    <t>Cofob</t>
  </si>
  <si>
    <t>cofob</t>
  </si>
  <si>
    <t>Confection des banquettes</t>
  </si>
  <si>
    <t xml:space="preserve">ha </t>
  </si>
  <si>
    <t>Ha</t>
  </si>
  <si>
    <t>Intensification de la RNA</t>
  </si>
  <si>
    <t>Formation</t>
  </si>
  <si>
    <t xml:space="preserve">Sensibilisation et appui aux femmes sur l’utilisation des foyers améliorés  </t>
  </si>
  <si>
    <t>Formation des jeunes sur l’entreprenariat</t>
  </si>
  <si>
    <t>Jeune</t>
  </si>
  <si>
    <t xml:space="preserve">Organisation des foires </t>
  </si>
  <si>
    <t>Foire</t>
  </si>
  <si>
    <t>La compétitivité de l’économie locale est renforcée</t>
  </si>
  <si>
    <t xml:space="preserve">Mise en place des moulins </t>
  </si>
  <si>
    <t>Moulin</t>
  </si>
  <si>
    <t>Grpt</t>
  </si>
  <si>
    <t xml:space="preserve">Former les conseillers et les commissions spécialisées </t>
  </si>
  <si>
    <t xml:space="preserve">Renforcer les capacités des agents communaux   </t>
  </si>
  <si>
    <t>Cadre</t>
  </si>
  <si>
    <t>Objectif Spécifique N°2 : Améliorer le taux d’accès de la population aux infrastructures sanitaires</t>
  </si>
  <si>
    <t>Plan d'investissement annuel 2022</t>
  </si>
  <si>
    <t>Baraya Bohari, Bagigi et Gardirga Daji</t>
  </si>
  <si>
    <t>Toudoun Gao, Baraya et Gadirga Garin Allassane</t>
  </si>
  <si>
    <t>5 cases de santé et 3 écoles</t>
  </si>
  <si>
    <t>Garin Bilan, Makéra Koundoutou</t>
  </si>
  <si>
    <t>PM</t>
  </si>
  <si>
    <t xml:space="preserve"> Construction maternité au CSI de Soucoucoutane</t>
  </si>
  <si>
    <t>Soucoucoutane</t>
  </si>
  <si>
    <t>Mini-AEP</t>
  </si>
  <si>
    <t>Soucoucoutane et Doubalma</t>
  </si>
  <si>
    <t>Optimaliser des mini-AEP</t>
  </si>
  <si>
    <t>Electrification des  Cases de santé</t>
  </si>
  <si>
    <t>Kourouroubé,Toudoun Gao et Tarsossa</t>
  </si>
  <si>
    <t>Kourouroubé, Marina et Toudoun Gao</t>
  </si>
  <si>
    <t>Toute la commune</t>
  </si>
  <si>
    <t>Sessions</t>
  </si>
  <si>
    <t>Kolifo, Gadirga Guida, Soucoucoutane, Doubalma et Kantcha</t>
  </si>
  <si>
    <t>Toudoun Gao et Baraya Saidou</t>
  </si>
  <si>
    <t>Maiguébé</t>
  </si>
  <si>
    <t xml:space="preserve"> Tonnes</t>
  </si>
  <si>
    <t>Villages déficitaires</t>
  </si>
  <si>
    <t>Tout e la commune</t>
  </si>
  <si>
    <t xml:space="preserve">Former et équiper les brigadiers phytosanitaires </t>
  </si>
  <si>
    <t>Kantcha, Kourouroubé, Soucoucoutane, Kouassaye et Nassaraoua</t>
  </si>
  <si>
    <t>Brigadiers</t>
  </si>
  <si>
    <t>Kourouroubé, Soucoucoutane, Kolifo, Doubalma et Toudoun Gao</t>
  </si>
  <si>
    <t>SCAPRU</t>
  </si>
  <si>
    <t xml:space="preserve">Approvionnement en  engrais </t>
  </si>
  <si>
    <t>Tonnes</t>
  </si>
  <si>
    <t>Gadirga Guida, Kouroubé, Doubalma et Tarsossa</t>
  </si>
  <si>
    <t xml:space="preserve">Aménagement des sites maraîchers </t>
  </si>
  <si>
    <t>Kolifo, Soucoucoutane, Gadirga Guida et Kantcha</t>
  </si>
  <si>
    <t>Sites</t>
  </si>
  <si>
    <t>La capacité d'approvisonnement en céréales  est renforcée</t>
  </si>
  <si>
    <t>Sabora Mota, Bawadawa, Wadata Maiguébé et Gadirga Daouda</t>
  </si>
  <si>
    <t>Tarsossa et Kourouroubé</t>
  </si>
  <si>
    <t>Kouroubé</t>
  </si>
  <si>
    <t>Kits</t>
  </si>
  <si>
    <t xml:space="preserve">Réaliser MINI-AEP multi villages </t>
  </si>
  <si>
    <t>MINI-MAEP</t>
  </si>
  <si>
    <t xml:space="preserve">Objectif Spécifique 5 : renforcer le stock de sécurité    </t>
  </si>
  <si>
    <t xml:space="preserve">Objectif spécifique n°4 : Augmenter  la production agricole </t>
  </si>
  <si>
    <t>Objectif Spécifique 6 : amélioration de la santé et de la production animale</t>
  </si>
  <si>
    <t>Soucoucoutane, Kourouroubé et Gadirga Guida</t>
  </si>
  <si>
    <t>Aire abattage</t>
  </si>
  <si>
    <t>Doubalma</t>
  </si>
  <si>
    <t>La santé animale améliorée</t>
  </si>
  <si>
    <t>Kolifo, Doubalma, Soucoucoutane, Adoua</t>
  </si>
  <si>
    <t>Wadata</t>
  </si>
  <si>
    <t>Recyclage de  la  cofocom</t>
  </si>
  <si>
    <t>Les conflits intra et inter communautés sont réduits</t>
  </si>
  <si>
    <t>OS7 les terres dégradées sont récupérées ensemencées et restaurées</t>
  </si>
  <si>
    <t>Kourouroubé et Tarsossa</t>
  </si>
  <si>
    <t>Confection de demi-lunes</t>
  </si>
  <si>
    <t>Marina, Adoua Késsa, Tsaouna,Baraya, Tarsossa et Soucoucoutane</t>
  </si>
  <si>
    <t>10 villages</t>
  </si>
  <si>
    <t>Sensibilisation et appui à la transformation  des déchets plastiques</t>
  </si>
  <si>
    <t>Kourouroubé, Dandari, Kolifo, Soucoucoutane et Doubalma</t>
  </si>
  <si>
    <t>Les terres dégradées sont restaurés</t>
  </si>
  <si>
    <t>Gadirga Guida, Kouroubé, Doubalma,  Tarsossa, Kolifo</t>
  </si>
  <si>
    <t>Doubalma, Soucoucoutane, Kourouroubé</t>
  </si>
  <si>
    <t>Adoua Késsa, Doubalma et Soucoucoutane</t>
  </si>
  <si>
    <t xml:space="preserve"> OS 8 :Renforcer l'économie locale</t>
  </si>
  <si>
    <t>Objectif spécifique 9 : allègement des tâches domestiques aux femmes</t>
  </si>
  <si>
    <t>Gadirga Guida</t>
  </si>
  <si>
    <t>Agué Goumandey et Soucoucoutane</t>
  </si>
  <si>
    <t>Appui financier aux groupements féminins</t>
  </si>
  <si>
    <t>OS 10 : promouvoir la gouvernance locale</t>
  </si>
  <si>
    <t>Chef-lieu de la commune</t>
  </si>
  <si>
    <t xml:space="preserve">Créer un cadre de concertation et assurer son fonctionnement </t>
  </si>
  <si>
    <t>Une gestion rationnelle  de la commune est promue</t>
  </si>
  <si>
    <t xml:space="preserve">Replanifier  le PDC </t>
  </si>
  <si>
    <t xml:space="preserve">Evaluer le PIA 2022 et élaborer les PIA 2023 </t>
  </si>
  <si>
    <t>PIA</t>
  </si>
  <si>
    <t>PDC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</si>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</sst>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164" fontId="4" fillId="0" borderId="1" xfId="1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right" vertical="center"/>
    </xf>
    <xf numFmtId="0" fontId="0" fillId="0" borderId="1" xfId="0" applyBorder="1" applyAlignment="1">
      <alignment wrapText="1"/>
    </xf>
    <xf numFmtId="0" fontId="4" fillId="0" borderId="7" xfId="0" applyFont="1" applyBorder="1" applyAlignment="1">
      <alignment horizontal="right" vertical="top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vertical="top"/>
    </xf>
    <xf numFmtId="0" fontId="0" fillId="2" borderId="1" xfId="0" applyFill="1" applyBorder="1"/>
    <xf numFmtId="164" fontId="5" fillId="0" borderId="1" xfId="1" applyNumberFormat="1" applyFont="1" applyBorder="1" applyAlignment="1">
      <alignment horizontal="right" vertical="top"/>
    </xf>
    <xf numFmtId="164" fontId="4" fillId="0" borderId="7" xfId="1" applyNumberFormat="1" applyFont="1" applyBorder="1" applyAlignment="1">
      <alignment horizontal="right" vertical="top"/>
    </xf>
    <xf numFmtId="164" fontId="0" fillId="0" borderId="1" xfId="1" applyNumberFormat="1" applyFont="1" applyBorder="1" applyAlignment="1">
      <alignment vertical="top"/>
    </xf>
    <xf numFmtId="164" fontId="7" fillId="0" borderId="1" xfId="1" applyNumberFormat="1" applyFont="1" applyBorder="1" applyAlignment="1">
      <alignment vertical="top"/>
    </xf>
    <xf numFmtId="164" fontId="0" fillId="0" borderId="1" xfId="1" applyNumberFormat="1" applyFont="1" applyBorder="1"/>
    <xf numFmtId="164" fontId="6" fillId="0" borderId="1" xfId="1" applyNumberFormat="1" applyFont="1" applyBorder="1" applyAlignment="1">
      <alignment horizontal="right" vertical="center"/>
    </xf>
    <xf numFmtId="164" fontId="6" fillId="0" borderId="1" xfId="1" applyNumberFormat="1" applyFont="1" applyBorder="1" applyAlignment="1">
      <alignment horizontal="right" vertical="top"/>
    </xf>
    <xf numFmtId="0" fontId="0" fillId="0" borderId="1" xfId="0" applyFont="1" applyBorder="1"/>
    <xf numFmtId="0" fontId="0" fillId="0" borderId="0" xfId="0" applyFont="1"/>
    <xf numFmtId="0" fontId="0" fillId="0" borderId="7" xfId="0" applyFont="1" applyBorder="1" applyAlignment="1">
      <alignment horizontal="justify" vertical="top" wrapText="1"/>
    </xf>
    <xf numFmtId="0" fontId="0" fillId="0" borderId="7" xfId="0" applyFont="1" applyBorder="1" applyAlignment="1">
      <alignment horizontal="justify" vertical="top"/>
    </xf>
    <xf numFmtId="0" fontId="0" fillId="0" borderId="8" xfId="0" applyFont="1" applyBorder="1" applyAlignment="1">
      <alignment horizontal="justify" vertical="top"/>
    </xf>
    <xf numFmtId="0" fontId="0" fillId="0" borderId="7" xfId="0" applyFont="1" applyBorder="1" applyAlignment="1">
      <alignment horizontal="justify" vertical="center" wrapText="1"/>
    </xf>
    <xf numFmtId="0" fontId="0" fillId="0" borderId="7" xfId="0" applyFont="1" applyBorder="1" applyAlignment="1">
      <alignment horizontal="justify" vertical="center"/>
    </xf>
    <xf numFmtId="0" fontId="0" fillId="0" borderId="8" xfId="0" applyFont="1" applyBorder="1" applyAlignment="1">
      <alignment horizontal="justify" vertical="center"/>
    </xf>
    <xf numFmtId="0" fontId="0" fillId="0" borderId="9" xfId="0" applyFont="1" applyBorder="1" applyAlignment="1">
      <alignment horizontal="justify" vertical="top" wrapText="1"/>
    </xf>
    <xf numFmtId="0" fontId="0" fillId="0" borderId="9" xfId="0" applyFont="1" applyBorder="1" applyAlignment="1">
      <alignment horizontal="justify" vertical="top"/>
    </xf>
    <xf numFmtId="0" fontId="0" fillId="0" borderId="10" xfId="0" applyFont="1" applyBorder="1" applyAlignment="1">
      <alignment horizontal="justify" vertical="top"/>
    </xf>
    <xf numFmtId="0" fontId="0" fillId="0" borderId="10" xfId="0" applyFont="1" applyBorder="1" applyAlignment="1">
      <alignment horizontal="justify" vertical="top" wrapText="1"/>
    </xf>
    <xf numFmtId="0" fontId="0" fillId="0" borderId="1" xfId="0" applyFont="1" applyBorder="1" applyAlignment="1">
      <alignment horizontal="justify" vertical="top"/>
    </xf>
    <xf numFmtId="0" fontId="0" fillId="0" borderId="1" xfId="0" applyFont="1" applyBorder="1" applyAlignment="1">
      <alignment vertical="top"/>
    </xf>
    <xf numFmtId="0" fontId="0" fillId="0" borderId="8" xfId="0" applyFont="1" applyBorder="1" applyAlignment="1">
      <alignment horizontal="justify" vertical="top" wrapText="1"/>
    </xf>
    <xf numFmtId="0" fontId="0" fillId="0" borderId="8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vertical="center"/>
    </xf>
    <xf numFmtId="0" fontId="0" fillId="0" borderId="10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8" fillId="0" borderId="1" xfId="0" applyFont="1" applyBorder="1"/>
    <xf numFmtId="0" fontId="2" fillId="0" borderId="0" xfId="0" applyFont="1"/>
    <xf numFmtId="0" fontId="8" fillId="0" borderId="0" xfId="0" applyFont="1"/>
    <xf numFmtId="0" fontId="2" fillId="0" borderId="1" xfId="0" applyFont="1" applyBorder="1" applyAlignment="1">
      <alignment vertical="center"/>
    </xf>
    <xf numFmtId="164" fontId="8" fillId="0" borderId="1" xfId="1" applyNumberFormat="1" applyFont="1" applyBorder="1"/>
    <xf numFmtId="0" fontId="0" fillId="0" borderId="1" xfId="0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0" fillId="0" borderId="1" xfId="1" applyNumberFormat="1" applyFont="1" applyBorder="1" applyAlignment="1">
      <alignment vertical="top"/>
    </xf>
    <xf numFmtId="0" fontId="10" fillId="0" borderId="1" xfId="0" applyFont="1" applyBorder="1" applyAlignment="1">
      <alignment horizontal="justify" vertical="top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164" fontId="11" fillId="0" borderId="1" xfId="1" applyNumberFormat="1" applyFont="1" applyBorder="1" applyAlignment="1">
      <alignment horizontal="right" vertical="top"/>
    </xf>
    <xf numFmtId="0" fontId="10" fillId="0" borderId="8" xfId="0" applyFont="1" applyBorder="1" applyAlignment="1">
      <alignment horizontal="justify" vertical="center" wrapText="1"/>
    </xf>
    <xf numFmtId="164" fontId="8" fillId="0" borderId="1" xfId="1" applyNumberFormat="1" applyFont="1" applyBorder="1" applyAlignment="1">
      <alignment vertical="top"/>
    </xf>
    <xf numFmtId="164" fontId="12" fillId="0" borderId="1" xfId="1" applyNumberFormat="1" applyFont="1" applyBorder="1" applyAlignment="1">
      <alignment horizontal="right" vertical="top"/>
    </xf>
    <xf numFmtId="164" fontId="3" fillId="0" borderId="1" xfId="1" applyNumberFormat="1" applyFont="1" applyBorder="1" applyAlignment="1">
      <alignment vertical="top"/>
    </xf>
    <xf numFmtId="164" fontId="0" fillId="0" borderId="1" xfId="1" applyNumberFormat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3" fillId="0" borderId="1" xfId="0" applyFont="1" applyBorder="1"/>
    <xf numFmtId="0" fontId="0" fillId="0" borderId="0" xfId="0" applyFont="1" applyBorder="1" applyAlignment="1">
      <alignment horizontal="justify" vertical="center" wrapText="1"/>
    </xf>
    <xf numFmtId="0" fontId="0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vertical="center"/>
    </xf>
    <xf numFmtId="0" fontId="0" fillId="0" borderId="2" xfId="0" applyBorder="1"/>
    <xf numFmtId="164" fontId="5" fillId="0" borderId="2" xfId="1" applyNumberFormat="1" applyFont="1" applyBorder="1" applyAlignment="1">
      <alignment horizontal="right" vertical="top"/>
    </xf>
    <xf numFmtId="164" fontId="3" fillId="0" borderId="2" xfId="1" applyNumberFormat="1" applyFont="1" applyBorder="1" applyAlignment="1">
      <alignment vertical="top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4" fontId="9" fillId="0" borderId="1" xfId="0" applyNumberFormat="1" applyFont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tabSelected="1" topLeftCell="C53" zoomScaleNormal="100" workbookViewId="0">
      <selection activeCell="E58" sqref="E58"/>
    </sheetView>
  </sheetViews>
  <sheetFormatPr baseColWidth="10" defaultRowHeight="15" x14ac:dyDescent="0.25"/>
  <cols>
    <col min="2" max="2" width="22.28515625" customWidth="1"/>
    <col min="3" max="3" width="6" customWidth="1"/>
    <col min="4" max="4" width="5.5703125" customWidth="1"/>
    <col min="5" max="5" width="20.85546875" customWidth="1"/>
    <col min="6" max="6" width="7.140625" customWidth="1"/>
    <col min="7" max="7" width="7" customWidth="1"/>
    <col min="8" max="8" width="6.7109375" customWidth="1"/>
    <col min="9" max="9" width="7.140625" customWidth="1"/>
    <col min="10" max="10" width="12.140625" customWidth="1"/>
    <col min="11" max="11" width="17.85546875" bestFit="1" customWidth="1"/>
    <col min="12" max="12" width="12.85546875" bestFit="1" customWidth="1"/>
    <col min="13" max="13" width="11.5703125" bestFit="1" customWidth="1"/>
    <col min="14" max="14" width="14.7109375" customWidth="1"/>
    <col min="15" max="15" width="12.85546875" customWidth="1"/>
    <col min="16" max="16" width="14.42578125" customWidth="1"/>
    <col min="17" max="17" width="14.7109375" customWidth="1"/>
    <col min="18" max="18" width="12.7109375" customWidth="1"/>
  </cols>
  <sheetData>
    <row r="1" spans="1:18" x14ac:dyDescent="0.25">
      <c r="A1" t="s">
        <v>0</v>
      </c>
    </row>
    <row r="2" spans="1:18" x14ac:dyDescent="0.25">
      <c r="A2" t="s">
        <v>1</v>
      </c>
    </row>
    <row r="3" spans="1:18" x14ac:dyDescent="0.25">
      <c r="A3" t="s">
        <v>2</v>
      </c>
    </row>
    <row r="4" spans="1:18" x14ac:dyDescent="0.25">
      <c r="A4" t="s">
        <v>3</v>
      </c>
    </row>
    <row r="7" spans="1:18" x14ac:dyDescent="0.25">
      <c r="E7" t="s">
        <v>84</v>
      </c>
    </row>
    <row r="9" spans="1:18" ht="35.25" customHeight="1" x14ac:dyDescent="0.25">
      <c r="A9" s="46" t="s">
        <v>4</v>
      </c>
      <c r="B9" s="46" t="s">
        <v>5</v>
      </c>
      <c r="C9" s="46" t="s">
        <v>6</v>
      </c>
      <c r="D9" s="48" t="s">
        <v>20</v>
      </c>
      <c r="E9" s="46" t="s">
        <v>7</v>
      </c>
      <c r="F9" s="44" t="s">
        <v>17</v>
      </c>
      <c r="G9" s="44"/>
      <c r="H9" s="44"/>
      <c r="I9" s="44"/>
      <c r="J9" s="48" t="s">
        <v>12</v>
      </c>
      <c r="K9" s="46" t="s">
        <v>16</v>
      </c>
      <c r="L9" s="44" t="s">
        <v>18</v>
      </c>
      <c r="M9" s="44"/>
      <c r="N9" s="44"/>
      <c r="O9" s="45" t="s">
        <v>19</v>
      </c>
      <c r="P9" s="45"/>
      <c r="Q9" s="45"/>
      <c r="R9" s="45"/>
    </row>
    <row r="10" spans="1:18" x14ac:dyDescent="0.25">
      <c r="A10" s="47"/>
      <c r="B10" s="47"/>
      <c r="C10" s="47"/>
      <c r="D10" s="49"/>
      <c r="E10" s="47"/>
      <c r="F10" s="9" t="s">
        <v>8</v>
      </c>
      <c r="G10" s="9" t="s">
        <v>9</v>
      </c>
      <c r="H10" s="9" t="s">
        <v>10</v>
      </c>
      <c r="I10" s="9" t="s">
        <v>11</v>
      </c>
      <c r="J10" s="49"/>
      <c r="K10" s="47"/>
      <c r="L10" s="9" t="s">
        <v>13</v>
      </c>
      <c r="M10" s="9" t="s">
        <v>14</v>
      </c>
      <c r="N10" s="9" t="s">
        <v>15</v>
      </c>
      <c r="O10" s="9" t="s">
        <v>8</v>
      </c>
      <c r="P10" s="9" t="s">
        <v>9</v>
      </c>
      <c r="Q10" s="9" t="s">
        <v>10</v>
      </c>
      <c r="R10" s="9" t="s">
        <v>11</v>
      </c>
    </row>
    <row r="11" spans="1:18" ht="15.75" x14ac:dyDescent="0.25">
      <c r="A11" s="56" t="s">
        <v>21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8"/>
    </row>
    <row r="12" spans="1:18" ht="36.75" customHeight="1" thickBot="1" x14ac:dyDescent="0.3">
      <c r="A12" s="50" t="s">
        <v>29</v>
      </c>
      <c r="B12" s="19" t="s">
        <v>22</v>
      </c>
      <c r="C12" s="20" t="s">
        <v>25</v>
      </c>
      <c r="D12" s="21">
        <v>2</v>
      </c>
      <c r="E12" s="7" t="s">
        <v>88</v>
      </c>
      <c r="F12" s="2">
        <v>0</v>
      </c>
      <c r="G12" s="2">
        <v>0</v>
      </c>
      <c r="H12" s="2">
        <v>2</v>
      </c>
      <c r="I12" s="2">
        <v>0</v>
      </c>
      <c r="J12" s="11">
        <v>9000000</v>
      </c>
      <c r="K12" s="12">
        <f>D12*J12</f>
        <v>18000000</v>
      </c>
      <c r="L12" s="12">
        <v>0</v>
      </c>
      <c r="M12" s="12">
        <v>0</v>
      </c>
      <c r="N12" s="12">
        <f>K12</f>
        <v>18000000</v>
      </c>
      <c r="O12" s="13">
        <f>F12*J12</f>
        <v>0</v>
      </c>
      <c r="P12" s="12">
        <f>G12*J12</f>
        <v>0</v>
      </c>
      <c r="Q12" s="12">
        <f>H12*J12</f>
        <v>18000000</v>
      </c>
      <c r="R12" s="12">
        <f>I12*J12</f>
        <v>0</v>
      </c>
    </row>
    <row r="13" spans="1:18" ht="30.75" thickBot="1" x14ac:dyDescent="0.3">
      <c r="A13" s="51"/>
      <c r="B13" s="22" t="s">
        <v>23</v>
      </c>
      <c r="C13" s="23" t="s">
        <v>25</v>
      </c>
      <c r="D13" s="24">
        <v>3</v>
      </c>
      <c r="E13" s="5" t="s">
        <v>85</v>
      </c>
      <c r="F13" s="1">
        <v>0</v>
      </c>
      <c r="G13" s="1">
        <v>1</v>
      </c>
      <c r="H13" s="1">
        <v>2</v>
      </c>
      <c r="I13" s="1">
        <v>0</v>
      </c>
      <c r="J13" s="11">
        <v>4000000</v>
      </c>
      <c r="K13" s="12">
        <f t="shared" ref="K13:K16" si="0">D13*J13</f>
        <v>12000000</v>
      </c>
      <c r="L13" s="12">
        <v>0</v>
      </c>
      <c r="M13" s="12">
        <v>0</v>
      </c>
      <c r="N13" s="12">
        <f>K13</f>
        <v>12000000</v>
      </c>
      <c r="O13" s="12">
        <f>J13*G13</f>
        <v>4000000</v>
      </c>
      <c r="P13" s="12">
        <f>J13*H13</f>
        <v>8000000</v>
      </c>
      <c r="Q13" s="12">
        <f>J13*L13</f>
        <v>0</v>
      </c>
      <c r="R13" s="12">
        <f>J13*M13</f>
        <v>0</v>
      </c>
    </row>
    <row r="14" spans="1:18" ht="30.75" thickBot="1" x14ac:dyDescent="0.3">
      <c r="A14" s="51"/>
      <c r="B14" s="22" t="s">
        <v>94</v>
      </c>
      <c r="C14" s="23" t="s">
        <v>92</v>
      </c>
      <c r="D14" s="24">
        <v>2</v>
      </c>
      <c r="E14" s="5" t="s">
        <v>93</v>
      </c>
      <c r="F14" s="2">
        <v>0</v>
      </c>
      <c r="G14" s="2">
        <v>2</v>
      </c>
      <c r="H14" s="2">
        <v>0</v>
      </c>
      <c r="I14" s="2">
        <v>0</v>
      </c>
      <c r="J14" s="6" t="s">
        <v>89</v>
      </c>
      <c r="K14" s="2"/>
      <c r="L14" s="2"/>
      <c r="M14" s="2"/>
      <c r="N14" s="2"/>
      <c r="O14" s="2"/>
      <c r="P14" s="2"/>
      <c r="Q14" s="2"/>
      <c r="R14" s="2"/>
    </row>
    <row r="15" spans="1:18" ht="45.75" thickBot="1" x14ac:dyDescent="0.3">
      <c r="A15" s="51"/>
      <c r="B15" s="19" t="s">
        <v>122</v>
      </c>
      <c r="C15" s="20" t="s">
        <v>123</v>
      </c>
      <c r="D15" s="21">
        <v>3</v>
      </c>
      <c r="E15" s="5" t="s">
        <v>86</v>
      </c>
      <c r="F15" s="1"/>
      <c r="G15" s="1"/>
      <c r="H15" s="1"/>
      <c r="I15" s="1"/>
      <c r="J15" s="6" t="s">
        <v>89</v>
      </c>
      <c r="K15" s="2"/>
      <c r="L15" s="2"/>
      <c r="M15" s="2"/>
      <c r="N15" s="2"/>
      <c r="O15" s="2"/>
      <c r="P15" s="2"/>
      <c r="Q15" s="2"/>
      <c r="R15" s="2"/>
    </row>
    <row r="16" spans="1:18" ht="30.75" thickBot="1" x14ac:dyDescent="0.3">
      <c r="A16" s="52"/>
      <c r="B16" s="19" t="s">
        <v>24</v>
      </c>
      <c r="C16" s="20" t="s">
        <v>28</v>
      </c>
      <c r="D16" s="21">
        <v>8</v>
      </c>
      <c r="E16" s="7" t="s">
        <v>87</v>
      </c>
      <c r="F16" s="2">
        <v>0</v>
      </c>
      <c r="G16" s="2">
        <v>1</v>
      </c>
      <c r="H16" s="2">
        <v>5</v>
      </c>
      <c r="I16" s="2">
        <v>2</v>
      </c>
      <c r="J16" s="11">
        <v>3000000</v>
      </c>
      <c r="K16" s="12">
        <f t="shared" si="0"/>
        <v>24000000</v>
      </c>
      <c r="L16" s="2"/>
      <c r="M16" s="2"/>
      <c r="N16" s="12">
        <f t="shared" ref="N16:N19" si="1">K16</f>
        <v>24000000</v>
      </c>
      <c r="O16" s="2">
        <f>J16*F16</f>
        <v>0</v>
      </c>
      <c r="P16" s="12">
        <f>J16*G16</f>
        <v>3000000</v>
      </c>
      <c r="Q16" s="12">
        <f>J16*H16</f>
        <v>15000000</v>
      </c>
      <c r="R16" s="12">
        <f>J16*I16</f>
        <v>6000000</v>
      </c>
    </row>
    <row r="17" spans="1:18" ht="16.5" thickBot="1" x14ac:dyDescent="0.3">
      <c r="A17" s="17"/>
      <c r="B17" s="18"/>
      <c r="C17" s="18"/>
      <c r="D17" s="18"/>
      <c r="E17" s="39" t="s">
        <v>83</v>
      </c>
      <c r="F17" s="40"/>
      <c r="G17" s="40"/>
      <c r="H17" s="40"/>
      <c r="I17" s="40"/>
      <c r="J17" s="40"/>
      <c r="K17" s="40"/>
      <c r="L17" s="40"/>
      <c r="N17" s="14"/>
      <c r="O17" s="1"/>
      <c r="P17" s="1"/>
      <c r="Q17" s="1"/>
      <c r="R17" s="1"/>
    </row>
    <row r="18" spans="1:18" ht="48.75" customHeight="1" thickBot="1" x14ac:dyDescent="0.3">
      <c r="A18" s="53" t="s">
        <v>30</v>
      </c>
      <c r="B18" s="25" t="s">
        <v>31</v>
      </c>
      <c r="C18" s="26" t="s">
        <v>32</v>
      </c>
      <c r="D18" s="27">
        <v>3</v>
      </c>
      <c r="E18" s="7" t="s">
        <v>97</v>
      </c>
      <c r="F18" s="2">
        <v>0</v>
      </c>
      <c r="G18" s="2">
        <v>0</v>
      </c>
      <c r="H18" s="2">
        <v>1</v>
      </c>
      <c r="I18" s="2">
        <v>2</v>
      </c>
      <c r="J18" s="3">
        <v>12000000</v>
      </c>
      <c r="K18" s="2">
        <f>D18*J18</f>
        <v>36000000</v>
      </c>
      <c r="L18" s="2">
        <v>0</v>
      </c>
      <c r="M18" s="2">
        <v>0</v>
      </c>
      <c r="N18" s="12">
        <f t="shared" si="1"/>
        <v>36000000</v>
      </c>
      <c r="O18" s="2">
        <f t="shared" ref="O18" si="2">J18*G18</f>
        <v>0</v>
      </c>
      <c r="P18" s="12">
        <f t="shared" ref="P18" si="3">J18*H18</f>
        <v>12000000</v>
      </c>
      <c r="Q18" s="8">
        <f>H18*J18</f>
        <v>12000000</v>
      </c>
      <c r="R18" s="8">
        <f>I18*J18</f>
        <v>24000000</v>
      </c>
    </row>
    <row r="19" spans="1:18" ht="45.75" thickBot="1" x14ac:dyDescent="0.3">
      <c r="A19" s="54"/>
      <c r="B19" s="19" t="s">
        <v>90</v>
      </c>
      <c r="C19" s="20" t="s">
        <v>33</v>
      </c>
      <c r="D19" s="21">
        <v>1</v>
      </c>
      <c r="E19" s="2" t="s">
        <v>91</v>
      </c>
      <c r="F19" s="2">
        <v>0</v>
      </c>
      <c r="G19" s="2">
        <v>0</v>
      </c>
      <c r="H19" s="2">
        <v>1</v>
      </c>
      <c r="I19" s="2">
        <v>0</v>
      </c>
      <c r="J19" s="3">
        <v>15000000</v>
      </c>
      <c r="K19" s="12">
        <f t="shared" ref="K19:K42" si="4">D19*J19</f>
        <v>15000000</v>
      </c>
      <c r="L19" s="2">
        <v>0</v>
      </c>
      <c r="M19" s="2">
        <v>0</v>
      </c>
      <c r="N19" s="12">
        <f t="shared" si="1"/>
        <v>15000000</v>
      </c>
      <c r="O19" s="8">
        <f>F19*J19</f>
        <v>0</v>
      </c>
      <c r="P19" s="8">
        <f>G19*J19</f>
        <v>0</v>
      </c>
      <c r="Q19" s="8">
        <f>H19*J19</f>
        <v>15000000</v>
      </c>
      <c r="R19" s="8">
        <f>I19*J19</f>
        <v>0</v>
      </c>
    </row>
    <row r="20" spans="1:18" ht="30.75" thickBot="1" x14ac:dyDescent="0.3">
      <c r="A20" s="54"/>
      <c r="B20" s="22" t="s">
        <v>95</v>
      </c>
      <c r="C20" s="23" t="s">
        <v>34</v>
      </c>
      <c r="D20" s="24">
        <v>3</v>
      </c>
      <c r="E20" s="5" t="s">
        <v>96</v>
      </c>
      <c r="F20" s="2">
        <v>0</v>
      </c>
      <c r="G20" s="2">
        <v>1</v>
      </c>
      <c r="H20" s="2">
        <v>1</v>
      </c>
      <c r="I20" s="2">
        <v>1</v>
      </c>
      <c r="J20" s="10">
        <v>1000000</v>
      </c>
      <c r="K20" s="12">
        <f t="shared" si="4"/>
        <v>3000000</v>
      </c>
      <c r="L20" s="2">
        <v>0</v>
      </c>
      <c r="M20" s="2">
        <v>0</v>
      </c>
      <c r="N20" s="12">
        <f>K20</f>
        <v>3000000</v>
      </c>
      <c r="O20" s="8">
        <f t="shared" ref="O20:O26" si="5">F20*J20</f>
        <v>0</v>
      </c>
      <c r="P20" s="8">
        <f t="shared" ref="P20:P26" si="6">G20*J20</f>
        <v>1000000</v>
      </c>
      <c r="Q20" s="8">
        <f t="shared" ref="Q20:Q26" si="7">H20*J20</f>
        <v>1000000</v>
      </c>
      <c r="R20" s="8">
        <f t="shared" ref="R20:R26" si="8">I20*J20</f>
        <v>1000000</v>
      </c>
    </row>
    <row r="21" spans="1:18" ht="16.5" thickBot="1" x14ac:dyDescent="0.3">
      <c r="A21" s="55"/>
      <c r="B21" s="18"/>
      <c r="C21" s="17"/>
      <c r="D21" s="17"/>
      <c r="E21" s="37" t="s">
        <v>35</v>
      </c>
      <c r="F21" s="38"/>
      <c r="G21" s="38"/>
      <c r="H21" s="38"/>
      <c r="I21" s="38"/>
      <c r="J21" s="38"/>
      <c r="K21" s="38"/>
      <c r="L21" s="1"/>
      <c r="M21" s="1"/>
      <c r="N21" s="1"/>
      <c r="O21" s="8">
        <f t="shared" si="5"/>
        <v>0</v>
      </c>
      <c r="P21" s="8">
        <f t="shared" si="6"/>
        <v>0</v>
      </c>
      <c r="Q21" s="8">
        <f t="shared" si="7"/>
        <v>0</v>
      </c>
      <c r="R21" s="8">
        <f t="shared" si="8"/>
        <v>0</v>
      </c>
    </row>
    <row r="22" spans="1:18" ht="63" customHeight="1" thickBot="1" x14ac:dyDescent="0.3">
      <c r="A22" s="50" t="s">
        <v>36</v>
      </c>
      <c r="B22" s="28" t="s">
        <v>37</v>
      </c>
      <c r="C22" s="29" t="s">
        <v>27</v>
      </c>
      <c r="D22" s="30">
        <v>1</v>
      </c>
      <c r="E22" s="2" t="s">
        <v>98</v>
      </c>
      <c r="F22" s="2">
        <v>0</v>
      </c>
      <c r="G22" s="2">
        <v>0</v>
      </c>
      <c r="H22" s="2">
        <v>1</v>
      </c>
      <c r="I22" s="2">
        <v>0</v>
      </c>
      <c r="J22" s="16">
        <v>2700000</v>
      </c>
      <c r="K22" s="12">
        <f t="shared" si="4"/>
        <v>2700000</v>
      </c>
      <c r="L22" s="12">
        <v>0</v>
      </c>
      <c r="M22" s="12">
        <v>0</v>
      </c>
      <c r="N22" s="12">
        <f>K22</f>
        <v>2700000</v>
      </c>
      <c r="O22" s="8">
        <f t="shared" si="5"/>
        <v>0</v>
      </c>
      <c r="P22" s="8">
        <f t="shared" si="6"/>
        <v>0</v>
      </c>
      <c r="Q22" s="12">
        <f t="shared" si="7"/>
        <v>2700000</v>
      </c>
      <c r="R22" s="12">
        <f t="shared" si="8"/>
        <v>0</v>
      </c>
    </row>
    <row r="23" spans="1:18" ht="30.75" thickBot="1" x14ac:dyDescent="0.3">
      <c r="A23" s="51"/>
      <c r="B23" s="31" t="s">
        <v>38</v>
      </c>
      <c r="C23" s="29" t="s">
        <v>99</v>
      </c>
      <c r="D23" s="30">
        <v>3</v>
      </c>
      <c r="E23" s="2" t="s">
        <v>98</v>
      </c>
      <c r="F23" s="2">
        <v>1</v>
      </c>
      <c r="G23" s="2">
        <v>2</v>
      </c>
      <c r="H23" s="2">
        <v>0</v>
      </c>
      <c r="I23" s="2">
        <v>0</v>
      </c>
      <c r="J23" s="16">
        <v>300000</v>
      </c>
      <c r="K23" s="12">
        <f t="shared" si="4"/>
        <v>900000</v>
      </c>
      <c r="L23" s="12">
        <f>K23</f>
        <v>900000</v>
      </c>
      <c r="M23" s="12">
        <v>0</v>
      </c>
      <c r="N23" s="12">
        <v>0</v>
      </c>
      <c r="O23" s="8">
        <f t="shared" si="5"/>
        <v>300000</v>
      </c>
      <c r="P23" s="8">
        <f t="shared" si="6"/>
        <v>600000</v>
      </c>
      <c r="Q23" s="12">
        <f t="shared" si="7"/>
        <v>0</v>
      </c>
      <c r="R23" s="12">
        <f t="shared" si="8"/>
        <v>0</v>
      </c>
    </row>
    <row r="24" spans="1:18" ht="45.75" thickBot="1" x14ac:dyDescent="0.3">
      <c r="A24" s="51"/>
      <c r="B24" s="31" t="s">
        <v>39</v>
      </c>
      <c r="C24" s="29" t="s">
        <v>40</v>
      </c>
      <c r="D24" s="30">
        <v>5</v>
      </c>
      <c r="E24" s="7" t="s">
        <v>100</v>
      </c>
      <c r="F24" s="2">
        <v>0</v>
      </c>
      <c r="G24" s="2">
        <v>5</v>
      </c>
      <c r="H24" s="2">
        <v>0</v>
      </c>
      <c r="I24" s="2">
        <v>0</v>
      </c>
      <c r="J24" s="16">
        <v>1000000</v>
      </c>
      <c r="K24" s="12">
        <f t="shared" si="4"/>
        <v>5000000</v>
      </c>
      <c r="L24" s="12">
        <v>0</v>
      </c>
      <c r="M24" s="12">
        <v>0</v>
      </c>
      <c r="N24" s="12">
        <f>K24</f>
        <v>5000000</v>
      </c>
      <c r="O24" s="8">
        <f t="shared" si="5"/>
        <v>0</v>
      </c>
      <c r="P24" s="8">
        <f t="shared" si="6"/>
        <v>5000000</v>
      </c>
      <c r="Q24" s="12">
        <f t="shared" si="7"/>
        <v>0</v>
      </c>
      <c r="R24" s="12">
        <f t="shared" si="8"/>
        <v>0</v>
      </c>
    </row>
    <row r="25" spans="1:18" ht="30.75" thickBot="1" x14ac:dyDescent="0.3">
      <c r="A25" s="51"/>
      <c r="B25" s="28" t="s">
        <v>41</v>
      </c>
      <c r="C25" s="29" t="s">
        <v>42</v>
      </c>
      <c r="D25" s="30">
        <v>2</v>
      </c>
      <c r="E25" s="7" t="s">
        <v>101</v>
      </c>
      <c r="F25" s="2">
        <v>0</v>
      </c>
      <c r="G25" s="2">
        <v>0</v>
      </c>
      <c r="H25" s="2">
        <v>2</v>
      </c>
      <c r="I25" s="2">
        <v>0</v>
      </c>
      <c r="J25" s="16">
        <v>9000000</v>
      </c>
      <c r="K25" s="12">
        <f t="shared" si="4"/>
        <v>18000000</v>
      </c>
      <c r="L25" s="12">
        <v>0</v>
      </c>
      <c r="M25" s="12">
        <v>0</v>
      </c>
      <c r="N25" s="12">
        <f>K25</f>
        <v>18000000</v>
      </c>
      <c r="O25" s="8">
        <f t="shared" si="5"/>
        <v>0</v>
      </c>
      <c r="P25" s="12">
        <f t="shared" si="6"/>
        <v>0</v>
      </c>
      <c r="Q25" s="12">
        <f t="shared" si="7"/>
        <v>18000000</v>
      </c>
      <c r="R25" s="14">
        <f t="shared" si="8"/>
        <v>0</v>
      </c>
    </row>
    <row r="26" spans="1:18" ht="30.75" thickBot="1" x14ac:dyDescent="0.3">
      <c r="A26" s="52"/>
      <c r="B26" s="32" t="s">
        <v>43</v>
      </c>
      <c r="C26" s="33" t="s">
        <v>44</v>
      </c>
      <c r="D26" s="34">
        <v>1</v>
      </c>
      <c r="E26" s="1" t="s">
        <v>102</v>
      </c>
      <c r="F26" s="1">
        <v>0</v>
      </c>
      <c r="G26" s="1">
        <v>0</v>
      </c>
      <c r="H26" s="1">
        <v>1</v>
      </c>
      <c r="I26" s="1">
        <v>0</v>
      </c>
      <c r="J26" s="15">
        <v>7000000</v>
      </c>
      <c r="K26" s="12">
        <f t="shared" si="4"/>
        <v>7000000</v>
      </c>
      <c r="L26" s="14">
        <v>0</v>
      </c>
      <c r="M26" s="14"/>
      <c r="N26" s="14">
        <f>K26</f>
        <v>7000000</v>
      </c>
      <c r="O26" s="8">
        <f t="shared" si="5"/>
        <v>0</v>
      </c>
      <c r="P26" s="14">
        <f t="shared" si="6"/>
        <v>0</v>
      </c>
      <c r="Q26" s="14">
        <f t="shared" si="7"/>
        <v>7000000</v>
      </c>
      <c r="R26" s="14">
        <f t="shared" si="8"/>
        <v>0</v>
      </c>
    </row>
    <row r="27" spans="1:18" ht="16.5" thickBot="1" x14ac:dyDescent="0.3">
      <c r="A27" s="17"/>
      <c r="B27" s="18"/>
      <c r="C27" s="17"/>
      <c r="D27" s="17"/>
      <c r="E27" s="37" t="s">
        <v>125</v>
      </c>
      <c r="F27" s="38"/>
      <c r="G27" s="38"/>
      <c r="H27" s="38"/>
      <c r="I27" s="38"/>
      <c r="J27" s="1"/>
      <c r="K27" s="1"/>
      <c r="L27" s="1"/>
      <c r="M27" s="1"/>
      <c r="N27" s="1"/>
      <c r="O27" s="1"/>
      <c r="P27" s="1"/>
      <c r="Q27" s="1"/>
      <c r="R27" s="1"/>
    </row>
    <row r="28" spans="1:18" ht="45.75" thickBot="1" x14ac:dyDescent="0.3">
      <c r="A28" s="50" t="s">
        <v>49</v>
      </c>
      <c r="B28" s="28" t="s">
        <v>45</v>
      </c>
      <c r="C28" s="29" t="s">
        <v>103</v>
      </c>
      <c r="D28" s="30">
        <v>20</v>
      </c>
      <c r="E28" s="2" t="s">
        <v>104</v>
      </c>
      <c r="F28" s="2">
        <v>0</v>
      </c>
      <c r="G28" s="2">
        <v>0</v>
      </c>
      <c r="H28" s="2">
        <v>20</v>
      </c>
      <c r="I28" s="2">
        <v>0</v>
      </c>
      <c r="J28" s="16">
        <v>1000000</v>
      </c>
      <c r="K28" s="12">
        <f t="shared" si="4"/>
        <v>20000000</v>
      </c>
      <c r="L28" s="12">
        <v>0</v>
      </c>
      <c r="M28" s="12">
        <v>0</v>
      </c>
      <c r="N28" s="12">
        <f>K28</f>
        <v>20000000</v>
      </c>
      <c r="O28" s="12">
        <f>F28*J28</f>
        <v>0</v>
      </c>
      <c r="P28" s="12">
        <f>G28*J28</f>
        <v>0</v>
      </c>
      <c r="Q28" s="12">
        <f>H28*J28</f>
        <v>20000000</v>
      </c>
      <c r="R28" s="12">
        <f>I28*J28</f>
        <v>0</v>
      </c>
    </row>
    <row r="29" spans="1:18" ht="30.75" thickBot="1" x14ac:dyDescent="0.3">
      <c r="A29" s="51"/>
      <c r="B29" s="32" t="s">
        <v>46</v>
      </c>
      <c r="C29" s="33" t="s">
        <v>47</v>
      </c>
      <c r="D29" s="34">
        <v>700</v>
      </c>
      <c r="E29" s="1" t="s">
        <v>105</v>
      </c>
      <c r="F29" s="1">
        <v>0</v>
      </c>
      <c r="G29" s="1">
        <v>0</v>
      </c>
      <c r="H29" s="1">
        <v>700</v>
      </c>
      <c r="I29" s="1">
        <v>0</v>
      </c>
      <c r="J29" s="15">
        <v>5000</v>
      </c>
      <c r="K29" s="12">
        <f t="shared" si="4"/>
        <v>3500000</v>
      </c>
      <c r="L29" s="14">
        <v>0</v>
      </c>
      <c r="M29" s="14">
        <v>0</v>
      </c>
      <c r="N29" s="12">
        <f t="shared" ref="N29:N30" si="9">K29</f>
        <v>3500000</v>
      </c>
      <c r="O29" s="12">
        <f>F29*J29</f>
        <v>0</v>
      </c>
      <c r="P29" s="14">
        <f>G29*J29</f>
        <v>0</v>
      </c>
      <c r="Q29" s="14">
        <f>H29*J29</f>
        <v>3500000</v>
      </c>
      <c r="R29" s="12">
        <f>I29*J29</f>
        <v>0</v>
      </c>
    </row>
    <row r="30" spans="1:18" ht="75.75" thickBot="1" x14ac:dyDescent="0.3">
      <c r="A30" s="51"/>
      <c r="B30" s="31" t="s">
        <v>106</v>
      </c>
      <c r="C30" s="29" t="s">
        <v>108</v>
      </c>
      <c r="D30" s="30">
        <v>10</v>
      </c>
      <c r="E30" s="7" t="s">
        <v>107</v>
      </c>
      <c r="F30" s="2">
        <v>0</v>
      </c>
      <c r="G30" s="2">
        <v>0</v>
      </c>
      <c r="H30" s="2">
        <v>10</v>
      </c>
      <c r="I30" s="2">
        <v>0</v>
      </c>
      <c r="J30" s="16">
        <v>100000</v>
      </c>
      <c r="K30" s="12">
        <f t="shared" si="4"/>
        <v>1000000</v>
      </c>
      <c r="L30" s="12">
        <v>0</v>
      </c>
      <c r="M30" s="12">
        <v>0</v>
      </c>
      <c r="N30" s="12">
        <f t="shared" si="9"/>
        <v>1000000</v>
      </c>
      <c r="O30" s="12">
        <f t="shared" ref="O30:O32" si="10">F30*J30</f>
        <v>0</v>
      </c>
      <c r="P30" s="12">
        <f>G30*J30</f>
        <v>0</v>
      </c>
      <c r="Q30" s="12">
        <f>H30*J30</f>
        <v>1000000</v>
      </c>
      <c r="R30" s="12">
        <f>I30*J30</f>
        <v>0</v>
      </c>
    </row>
    <row r="31" spans="1:18" ht="60.75" thickBot="1" x14ac:dyDescent="0.3">
      <c r="A31" s="51"/>
      <c r="B31" s="31" t="s">
        <v>48</v>
      </c>
      <c r="C31" s="29" t="s">
        <v>110</v>
      </c>
      <c r="D31" s="30">
        <v>1</v>
      </c>
      <c r="E31" s="7" t="s">
        <v>109</v>
      </c>
      <c r="F31" s="2">
        <v>0</v>
      </c>
      <c r="G31" s="2">
        <v>5</v>
      </c>
      <c r="H31" s="2">
        <v>0</v>
      </c>
      <c r="I31" s="2">
        <v>0</v>
      </c>
      <c r="J31" s="16">
        <v>50000</v>
      </c>
      <c r="K31" s="12">
        <f>G31*J31</f>
        <v>250000</v>
      </c>
      <c r="L31" s="12">
        <v>0</v>
      </c>
      <c r="M31" s="12">
        <v>0</v>
      </c>
      <c r="N31" s="12">
        <f>K31</f>
        <v>250000</v>
      </c>
      <c r="O31" s="12">
        <f t="shared" si="10"/>
        <v>0</v>
      </c>
      <c r="P31" s="12">
        <f>G31*J31</f>
        <v>250000</v>
      </c>
      <c r="Q31" s="12">
        <f>H31*J31</f>
        <v>0</v>
      </c>
      <c r="R31" s="12">
        <f>I31*J31</f>
        <v>0</v>
      </c>
    </row>
    <row r="32" spans="1:18" ht="45.75" thickBot="1" x14ac:dyDescent="0.3">
      <c r="A32" s="51"/>
      <c r="B32" s="31" t="s">
        <v>111</v>
      </c>
      <c r="C32" s="29" t="s">
        <v>112</v>
      </c>
      <c r="D32" s="30">
        <v>12</v>
      </c>
      <c r="E32" s="7" t="s">
        <v>113</v>
      </c>
      <c r="F32" s="2">
        <v>0</v>
      </c>
      <c r="G32" s="2">
        <v>0</v>
      </c>
      <c r="H32" s="2">
        <v>12</v>
      </c>
      <c r="I32" s="2">
        <v>0</v>
      </c>
      <c r="J32" s="16">
        <v>400000</v>
      </c>
      <c r="K32" s="12">
        <f t="shared" si="4"/>
        <v>4800000</v>
      </c>
      <c r="L32" s="2">
        <v>0</v>
      </c>
      <c r="M32" s="2">
        <v>0</v>
      </c>
      <c r="N32" s="8">
        <f>K32</f>
        <v>4800000</v>
      </c>
      <c r="O32" s="2">
        <f t="shared" si="10"/>
        <v>0</v>
      </c>
      <c r="P32" s="2">
        <f>G32*J32</f>
        <v>0</v>
      </c>
      <c r="Q32" s="2">
        <f>H32*J32</f>
        <v>4800000</v>
      </c>
      <c r="R32" s="2">
        <f>I32*J32</f>
        <v>0</v>
      </c>
    </row>
    <row r="33" spans="1:18" ht="60.75" thickBot="1" x14ac:dyDescent="0.3">
      <c r="A33" s="52"/>
      <c r="B33" s="31" t="s">
        <v>114</v>
      </c>
      <c r="C33" s="29" t="s">
        <v>116</v>
      </c>
      <c r="D33" s="30">
        <v>4</v>
      </c>
      <c r="E33" s="7" t="s">
        <v>115</v>
      </c>
      <c r="F33" s="2">
        <v>2</v>
      </c>
      <c r="G33" s="2">
        <v>0</v>
      </c>
      <c r="H33" s="2">
        <v>2</v>
      </c>
      <c r="I33" s="2">
        <v>0</v>
      </c>
      <c r="J33" s="16" t="s">
        <v>89</v>
      </c>
      <c r="K33" s="2"/>
      <c r="L33" s="2"/>
      <c r="M33" s="2"/>
      <c r="N33" s="2"/>
      <c r="O33" s="2"/>
      <c r="P33" s="2"/>
      <c r="Q33" s="2"/>
      <c r="R33" s="2"/>
    </row>
    <row r="34" spans="1:18" ht="16.5" thickBot="1" x14ac:dyDescent="0.3">
      <c r="A34" s="17"/>
      <c r="B34" s="35"/>
      <c r="C34" s="33"/>
      <c r="D34" s="34"/>
      <c r="E34" s="41" t="s">
        <v>124</v>
      </c>
      <c r="F34" s="38"/>
      <c r="G34" s="38"/>
      <c r="H34" s="38"/>
      <c r="I34" s="38"/>
      <c r="J34" s="1"/>
      <c r="K34" s="1"/>
      <c r="L34" s="1"/>
      <c r="M34" s="1"/>
      <c r="N34" s="1"/>
      <c r="O34" s="1"/>
      <c r="P34" s="1"/>
      <c r="Q34" s="1"/>
      <c r="R34" s="1"/>
    </row>
    <row r="35" spans="1:18" ht="90.75" thickBot="1" x14ac:dyDescent="0.3">
      <c r="A35" s="36" t="s">
        <v>117</v>
      </c>
      <c r="B35" s="28" t="s">
        <v>50</v>
      </c>
      <c r="C35" s="29" t="s">
        <v>51</v>
      </c>
      <c r="D35" s="30">
        <v>4</v>
      </c>
      <c r="E35" s="7" t="s">
        <v>118</v>
      </c>
      <c r="F35" s="2">
        <v>2</v>
      </c>
      <c r="G35" s="2">
        <v>2</v>
      </c>
      <c r="H35" s="2">
        <v>0</v>
      </c>
      <c r="I35" s="2">
        <v>0</v>
      </c>
      <c r="J35" s="16">
        <v>5000000</v>
      </c>
      <c r="K35" s="12">
        <f t="shared" si="4"/>
        <v>20000000</v>
      </c>
      <c r="L35" s="12">
        <v>0</v>
      </c>
      <c r="M35" s="12">
        <v>2000000</v>
      </c>
      <c r="N35" s="12">
        <v>18000000</v>
      </c>
      <c r="O35" s="12">
        <f>F35*J35</f>
        <v>10000000</v>
      </c>
      <c r="P35" s="12">
        <f>G35*J35</f>
        <v>10000000</v>
      </c>
      <c r="Q35" s="12">
        <f>H35*J35</f>
        <v>0</v>
      </c>
      <c r="R35" s="12">
        <f>I35*J35</f>
        <v>0</v>
      </c>
    </row>
    <row r="36" spans="1:18" ht="16.5" thickBot="1" x14ac:dyDescent="0.3">
      <c r="A36" s="17"/>
      <c r="B36" s="18"/>
      <c r="C36" s="17"/>
      <c r="D36" s="17"/>
      <c r="E36" s="37" t="s">
        <v>126</v>
      </c>
      <c r="F36" s="38"/>
      <c r="G36" s="38"/>
      <c r="H36" s="38"/>
      <c r="I36" s="38"/>
      <c r="J36" s="42"/>
      <c r="K36" s="42"/>
      <c r="L36" s="14"/>
      <c r="M36" s="14"/>
      <c r="N36" s="14"/>
      <c r="O36" s="14"/>
      <c r="P36" s="14"/>
      <c r="Q36" s="14"/>
      <c r="R36" s="14"/>
    </row>
    <row r="37" spans="1:18" ht="50.25" customHeight="1" thickBot="1" x14ac:dyDescent="0.3">
      <c r="A37" s="50" t="s">
        <v>130</v>
      </c>
      <c r="B37" s="28" t="s">
        <v>52</v>
      </c>
      <c r="C37" s="29" t="s">
        <v>53</v>
      </c>
      <c r="D37" s="30">
        <v>1</v>
      </c>
      <c r="E37" s="2" t="s">
        <v>98</v>
      </c>
      <c r="F37" s="2">
        <v>1</v>
      </c>
      <c r="G37" s="2">
        <v>0</v>
      </c>
      <c r="H37" s="2">
        <v>0</v>
      </c>
      <c r="I37" s="2">
        <v>0</v>
      </c>
      <c r="J37" s="16">
        <v>5000000</v>
      </c>
      <c r="K37" s="12">
        <f t="shared" si="4"/>
        <v>5000000</v>
      </c>
      <c r="L37" s="12">
        <v>300000</v>
      </c>
      <c r="M37" s="12">
        <v>0</v>
      </c>
      <c r="N37" s="12">
        <v>4700000</v>
      </c>
      <c r="O37" s="12">
        <f>F37*J37</f>
        <v>5000000</v>
      </c>
      <c r="P37" s="12">
        <f>G37*J37</f>
        <v>0</v>
      </c>
      <c r="Q37" s="12">
        <f>H37*J37</f>
        <v>0</v>
      </c>
      <c r="R37" s="12">
        <f>I37*J37</f>
        <v>0</v>
      </c>
    </row>
    <row r="38" spans="1:18" ht="48.75" customHeight="1" thickBot="1" x14ac:dyDescent="0.3">
      <c r="A38" s="52"/>
      <c r="B38" s="31" t="s">
        <v>60</v>
      </c>
      <c r="C38" s="29" t="s">
        <v>61</v>
      </c>
      <c r="D38" s="30">
        <v>1</v>
      </c>
      <c r="E38" s="7" t="s">
        <v>131</v>
      </c>
      <c r="F38" s="2">
        <v>0</v>
      </c>
      <c r="G38" s="2">
        <v>0</v>
      </c>
      <c r="H38" s="2">
        <v>0</v>
      </c>
      <c r="I38" s="2">
        <v>1</v>
      </c>
      <c r="J38" s="16">
        <v>500000</v>
      </c>
      <c r="K38" s="12">
        <f t="shared" ref="K38" si="11">D38*J38</f>
        <v>500000</v>
      </c>
      <c r="L38" s="12">
        <f>K38</f>
        <v>500000</v>
      </c>
      <c r="M38" s="12">
        <v>0</v>
      </c>
      <c r="N38" s="12">
        <v>0</v>
      </c>
      <c r="O38" s="12">
        <f>F38*J38</f>
        <v>0</v>
      </c>
      <c r="P38" s="12">
        <f>G38*J38</f>
        <v>0</v>
      </c>
      <c r="Q38" s="12">
        <f>H38*J38</f>
        <v>0</v>
      </c>
      <c r="R38" s="12">
        <f>I38*J38</f>
        <v>500000</v>
      </c>
    </row>
    <row r="39" spans="1:18" ht="55.5" customHeight="1" thickBot="1" x14ac:dyDescent="0.3">
      <c r="A39" s="43" t="s">
        <v>62</v>
      </c>
      <c r="B39" s="28" t="s">
        <v>54</v>
      </c>
      <c r="C39" s="29" t="s">
        <v>26</v>
      </c>
      <c r="D39" s="30">
        <v>2</v>
      </c>
      <c r="E39" s="7" t="s">
        <v>119</v>
      </c>
      <c r="F39" s="2">
        <v>0</v>
      </c>
      <c r="G39" s="2">
        <v>2</v>
      </c>
      <c r="H39" s="2">
        <v>0</v>
      </c>
      <c r="I39" s="2">
        <v>0</v>
      </c>
      <c r="J39" s="16">
        <v>1500000</v>
      </c>
      <c r="K39" s="12">
        <f t="shared" si="4"/>
        <v>3000000</v>
      </c>
      <c r="L39" s="12">
        <v>0</v>
      </c>
      <c r="M39" s="12">
        <v>0</v>
      </c>
      <c r="N39" s="12">
        <f>K39</f>
        <v>3000000</v>
      </c>
      <c r="O39" s="12">
        <f>F39*J39</f>
        <v>0</v>
      </c>
      <c r="P39" s="12">
        <f>G39*J39</f>
        <v>3000000</v>
      </c>
      <c r="Q39" s="12">
        <f>H39*J39</f>
        <v>0</v>
      </c>
      <c r="R39" s="12">
        <f>I39*J39</f>
        <v>0</v>
      </c>
    </row>
    <row r="40" spans="1:18" ht="15.75" thickBot="1" x14ac:dyDescent="0.3">
      <c r="A40" s="43"/>
      <c r="B40" s="32" t="s">
        <v>56</v>
      </c>
      <c r="C40" s="33" t="s">
        <v>57</v>
      </c>
      <c r="D40" s="34">
        <v>1</v>
      </c>
      <c r="E40" s="1" t="s">
        <v>120</v>
      </c>
      <c r="F40" s="1">
        <v>0</v>
      </c>
      <c r="G40" s="1">
        <v>1</v>
      </c>
      <c r="H40" s="1">
        <v>0</v>
      </c>
      <c r="I40" s="1">
        <v>0</v>
      </c>
      <c r="J40" s="15">
        <v>3500000</v>
      </c>
      <c r="K40" s="12">
        <f t="shared" si="4"/>
        <v>3500000</v>
      </c>
      <c r="L40" s="14">
        <v>0</v>
      </c>
      <c r="M40" s="14">
        <v>0</v>
      </c>
      <c r="N40" s="14">
        <f>K40</f>
        <v>3500000</v>
      </c>
      <c r="O40" s="12">
        <f t="shared" ref="O40:O44" si="12">F40*J40</f>
        <v>0</v>
      </c>
      <c r="P40" s="12">
        <f t="shared" ref="P40:P44" si="13">G40*J40</f>
        <v>3500000</v>
      </c>
      <c r="Q40" s="12">
        <f t="shared" ref="Q40:Q44" si="14">H40*J40</f>
        <v>0</v>
      </c>
      <c r="R40" s="12">
        <f t="shared" ref="R40:R44" si="15">I40*J40</f>
        <v>0</v>
      </c>
    </row>
    <row r="41" spans="1:18" ht="45.75" thickBot="1" x14ac:dyDescent="0.3">
      <c r="A41" s="43"/>
      <c r="B41" s="64" t="s">
        <v>58</v>
      </c>
      <c r="C41" s="60" t="s">
        <v>121</v>
      </c>
      <c r="D41" s="61">
        <v>300</v>
      </c>
      <c r="E41" s="62" t="s">
        <v>127</v>
      </c>
      <c r="F41" s="61">
        <v>0</v>
      </c>
      <c r="G41" s="61">
        <v>100</v>
      </c>
      <c r="H41" s="61">
        <v>200</v>
      </c>
      <c r="I41" s="61">
        <v>0</v>
      </c>
      <c r="J41" s="63">
        <v>70000</v>
      </c>
      <c r="K41" s="59">
        <f t="shared" si="4"/>
        <v>21000000</v>
      </c>
      <c r="L41" s="59">
        <v>0</v>
      </c>
      <c r="M41" s="59">
        <v>210000</v>
      </c>
      <c r="N41" s="59">
        <f>K41-M41</f>
        <v>20790000</v>
      </c>
      <c r="O41" s="59">
        <f t="shared" si="12"/>
        <v>0</v>
      </c>
      <c r="P41" s="59">
        <f t="shared" si="13"/>
        <v>7000000</v>
      </c>
      <c r="Q41" s="59">
        <f t="shared" si="14"/>
        <v>14000000</v>
      </c>
      <c r="R41" s="59">
        <f t="shared" si="15"/>
        <v>0</v>
      </c>
    </row>
    <row r="42" spans="1:18" ht="45.75" thickBot="1" x14ac:dyDescent="0.3">
      <c r="A42" s="43"/>
      <c r="B42" s="31" t="s">
        <v>59</v>
      </c>
      <c r="C42" s="29" t="s">
        <v>128</v>
      </c>
      <c r="D42" s="30">
        <v>1</v>
      </c>
      <c r="E42" s="2" t="s">
        <v>129</v>
      </c>
      <c r="F42" s="2">
        <v>0</v>
      </c>
      <c r="G42" s="2">
        <v>1</v>
      </c>
      <c r="H42" s="2">
        <v>0</v>
      </c>
      <c r="I42" s="2">
        <v>0</v>
      </c>
      <c r="J42" s="16">
        <v>12000000</v>
      </c>
      <c r="K42" s="12">
        <f t="shared" si="4"/>
        <v>12000000</v>
      </c>
      <c r="L42" s="12">
        <v>0</v>
      </c>
      <c r="M42" s="12">
        <v>0</v>
      </c>
      <c r="N42" s="12">
        <f>K42</f>
        <v>12000000</v>
      </c>
      <c r="O42" s="12">
        <f t="shared" si="12"/>
        <v>0</v>
      </c>
      <c r="P42" s="12">
        <f t="shared" si="13"/>
        <v>12000000</v>
      </c>
      <c r="Q42" s="12">
        <f t="shared" si="14"/>
        <v>0</v>
      </c>
      <c r="R42" s="12">
        <f t="shared" si="15"/>
        <v>0</v>
      </c>
    </row>
    <row r="43" spans="1:18" ht="42.75" customHeight="1" thickBot="1" x14ac:dyDescent="0.3">
      <c r="A43" s="43" t="s">
        <v>134</v>
      </c>
      <c r="B43" s="28" t="s">
        <v>63</v>
      </c>
      <c r="C43" s="29" t="s">
        <v>64</v>
      </c>
      <c r="D43" s="30">
        <v>1</v>
      </c>
      <c r="E43" s="2" t="s">
        <v>132</v>
      </c>
      <c r="F43" s="2">
        <v>0</v>
      </c>
      <c r="G43" s="2">
        <v>1</v>
      </c>
      <c r="H43" s="2">
        <v>0</v>
      </c>
      <c r="I43" s="2">
        <v>0</v>
      </c>
      <c r="J43" s="66">
        <v>300000</v>
      </c>
      <c r="K43" s="65">
        <f t="shared" ref="K43:K62" si="16">D43*J43</f>
        <v>300000</v>
      </c>
      <c r="L43" s="65">
        <v>0</v>
      </c>
      <c r="M43" s="65">
        <v>0</v>
      </c>
      <c r="N43" s="65">
        <f>K43</f>
        <v>300000</v>
      </c>
      <c r="O43" s="65">
        <f t="shared" si="12"/>
        <v>0</v>
      </c>
      <c r="P43" s="65">
        <f t="shared" si="13"/>
        <v>300000</v>
      </c>
      <c r="Q43" s="65">
        <f t="shared" si="14"/>
        <v>0</v>
      </c>
      <c r="R43" s="65">
        <f t="shared" si="15"/>
        <v>0</v>
      </c>
    </row>
    <row r="44" spans="1:18" ht="58.5" customHeight="1" thickBot="1" x14ac:dyDescent="0.3">
      <c r="A44" s="43"/>
      <c r="B44" s="31" t="s">
        <v>133</v>
      </c>
      <c r="C44" s="29" t="s">
        <v>65</v>
      </c>
      <c r="D44" s="30">
        <v>0</v>
      </c>
      <c r="E44" s="2" t="s">
        <v>91</v>
      </c>
      <c r="F44" s="2">
        <v>0</v>
      </c>
      <c r="G44" s="2">
        <v>1</v>
      </c>
      <c r="H44" s="2">
        <v>0</v>
      </c>
      <c r="I44" s="2">
        <v>0</v>
      </c>
      <c r="J44" s="66">
        <v>500000</v>
      </c>
      <c r="K44" s="65">
        <f t="shared" si="16"/>
        <v>0</v>
      </c>
      <c r="L44" s="65"/>
      <c r="M44" s="65"/>
      <c r="N44" s="65"/>
      <c r="O44" s="65">
        <f t="shared" si="12"/>
        <v>0</v>
      </c>
      <c r="P44" s="65">
        <f t="shared" si="13"/>
        <v>500000</v>
      </c>
      <c r="Q44" s="65">
        <f t="shared" si="14"/>
        <v>0</v>
      </c>
      <c r="R44" s="65">
        <f t="shared" si="15"/>
        <v>0</v>
      </c>
    </row>
    <row r="45" spans="1:18" ht="16.5" thickBot="1" x14ac:dyDescent="0.3">
      <c r="A45" s="17"/>
      <c r="B45" s="18"/>
      <c r="C45" s="17"/>
      <c r="D45" s="17"/>
      <c r="E45" s="37" t="s">
        <v>135</v>
      </c>
      <c r="F45" s="1"/>
      <c r="G45" s="1"/>
      <c r="H45" s="1"/>
      <c r="I45" s="1"/>
      <c r="J45" s="1"/>
      <c r="K45" s="2"/>
      <c r="L45" s="1"/>
      <c r="M45" s="1"/>
      <c r="N45" s="1"/>
      <c r="O45" s="1"/>
      <c r="P45" s="1"/>
      <c r="Q45" s="1"/>
      <c r="R45" s="1"/>
    </row>
    <row r="46" spans="1:18" ht="30.75" thickBot="1" x14ac:dyDescent="0.3">
      <c r="A46" s="43" t="s">
        <v>142</v>
      </c>
      <c r="B46" s="35" t="s">
        <v>66</v>
      </c>
      <c r="C46" s="33" t="s">
        <v>67</v>
      </c>
      <c r="D46" s="34">
        <v>100</v>
      </c>
      <c r="E46" s="68" t="s">
        <v>136</v>
      </c>
      <c r="F46" s="12">
        <v>0</v>
      </c>
      <c r="G46" s="12">
        <v>0</v>
      </c>
      <c r="H46" s="12">
        <v>100</v>
      </c>
      <c r="I46" s="12">
        <v>0</v>
      </c>
      <c r="J46" s="16">
        <v>200000</v>
      </c>
      <c r="K46" s="12">
        <f t="shared" si="16"/>
        <v>20000000</v>
      </c>
      <c r="L46" s="12">
        <v>0</v>
      </c>
      <c r="M46" s="12">
        <v>0</v>
      </c>
      <c r="N46" s="12">
        <f>K46</f>
        <v>20000000</v>
      </c>
      <c r="O46" s="12">
        <f>F46*J46</f>
        <v>0</v>
      </c>
      <c r="P46" s="12">
        <f>G46*J46</f>
        <v>0</v>
      </c>
      <c r="Q46" s="12">
        <f>H46*J46</f>
        <v>20000000</v>
      </c>
      <c r="R46" s="12">
        <f>I46*J46</f>
        <v>0</v>
      </c>
    </row>
    <row r="47" spans="1:18" ht="60.75" thickBot="1" x14ac:dyDescent="0.3">
      <c r="A47" s="43"/>
      <c r="B47" s="31" t="s">
        <v>137</v>
      </c>
      <c r="C47" s="29" t="s">
        <v>68</v>
      </c>
      <c r="D47" s="30">
        <v>500</v>
      </c>
      <c r="E47" s="7" t="s">
        <v>138</v>
      </c>
      <c r="F47" s="2">
        <v>100</v>
      </c>
      <c r="G47" s="2">
        <v>400</v>
      </c>
      <c r="H47" s="2">
        <v>0</v>
      </c>
      <c r="I47" s="2">
        <v>0</v>
      </c>
      <c r="J47" s="10">
        <v>200000</v>
      </c>
      <c r="K47" s="12">
        <f t="shared" si="16"/>
        <v>100000000</v>
      </c>
      <c r="L47" s="12">
        <v>0</v>
      </c>
      <c r="M47" s="12">
        <v>0</v>
      </c>
      <c r="N47" s="12">
        <f>K47</f>
        <v>100000000</v>
      </c>
      <c r="O47" s="12">
        <f t="shared" ref="O47:O50" si="17">F47*J47</f>
        <v>20000000</v>
      </c>
      <c r="P47" s="12">
        <f t="shared" ref="P47:P50" si="18">G47*J47</f>
        <v>80000000</v>
      </c>
      <c r="Q47" s="12">
        <f t="shared" ref="Q47:Q50" si="19">H47*J47</f>
        <v>0</v>
      </c>
      <c r="R47" s="12">
        <f t="shared" ref="R47:R50" si="20">I47*J47</f>
        <v>0</v>
      </c>
    </row>
    <row r="48" spans="1:18" ht="30.75" thickBot="1" x14ac:dyDescent="0.3">
      <c r="A48" s="43"/>
      <c r="B48" s="32" t="s">
        <v>69</v>
      </c>
      <c r="C48" s="29" t="s">
        <v>55</v>
      </c>
      <c r="D48" s="30">
        <v>10</v>
      </c>
      <c r="E48" s="2" t="s">
        <v>139</v>
      </c>
      <c r="F48" s="2">
        <v>0</v>
      </c>
      <c r="G48" s="2">
        <v>10</v>
      </c>
      <c r="H48" s="2">
        <v>0</v>
      </c>
      <c r="I48" s="2">
        <v>0</v>
      </c>
      <c r="J48" s="10">
        <v>1000000</v>
      </c>
      <c r="K48" s="12">
        <f t="shared" si="16"/>
        <v>10000000</v>
      </c>
      <c r="L48" s="12">
        <v>0</v>
      </c>
      <c r="M48" s="12">
        <v>0</v>
      </c>
      <c r="N48" s="12">
        <f>K48</f>
        <v>10000000</v>
      </c>
      <c r="O48" s="12">
        <f t="shared" si="17"/>
        <v>0</v>
      </c>
      <c r="P48" s="12">
        <f t="shared" si="18"/>
        <v>10000000</v>
      </c>
      <c r="Q48" s="12">
        <f t="shared" si="19"/>
        <v>0</v>
      </c>
      <c r="R48" s="12">
        <f t="shared" si="20"/>
        <v>0</v>
      </c>
    </row>
    <row r="49" spans="1:18" ht="60.75" thickBot="1" x14ac:dyDescent="0.3">
      <c r="A49" s="43"/>
      <c r="B49" s="31" t="s">
        <v>140</v>
      </c>
      <c r="C49" s="29" t="s">
        <v>55</v>
      </c>
      <c r="D49" s="30">
        <v>5</v>
      </c>
      <c r="E49" s="7" t="s">
        <v>141</v>
      </c>
      <c r="F49" s="2">
        <v>0</v>
      </c>
      <c r="G49" s="2">
        <v>2</v>
      </c>
      <c r="H49" s="2">
        <v>3</v>
      </c>
      <c r="I49" s="2">
        <v>0</v>
      </c>
      <c r="J49" s="10">
        <v>750000</v>
      </c>
      <c r="K49" s="12">
        <f t="shared" si="16"/>
        <v>3750000</v>
      </c>
      <c r="L49" s="12">
        <v>0</v>
      </c>
      <c r="M49" s="12">
        <v>0</v>
      </c>
      <c r="N49" s="12">
        <f>K49</f>
        <v>3750000</v>
      </c>
      <c r="O49" s="12">
        <f t="shared" si="17"/>
        <v>0</v>
      </c>
      <c r="P49" s="12">
        <f t="shared" si="18"/>
        <v>1500000</v>
      </c>
      <c r="Q49" s="12">
        <f t="shared" si="19"/>
        <v>2250000</v>
      </c>
      <c r="R49" s="12">
        <f t="shared" si="20"/>
        <v>0</v>
      </c>
    </row>
    <row r="50" spans="1:18" ht="60.75" thickBot="1" x14ac:dyDescent="0.3">
      <c r="A50" s="43"/>
      <c r="B50" s="31" t="s">
        <v>71</v>
      </c>
      <c r="C50" s="29" t="s">
        <v>55</v>
      </c>
      <c r="D50" s="30">
        <v>5</v>
      </c>
      <c r="E50" s="7" t="s">
        <v>143</v>
      </c>
      <c r="F50" s="2">
        <v>0</v>
      </c>
      <c r="G50" s="2">
        <v>3</v>
      </c>
      <c r="H50" s="2">
        <v>2</v>
      </c>
      <c r="I50" s="2">
        <v>0</v>
      </c>
      <c r="J50" s="10">
        <v>500000</v>
      </c>
      <c r="K50" s="12">
        <f t="shared" si="16"/>
        <v>2500000</v>
      </c>
      <c r="L50" s="12">
        <v>0</v>
      </c>
      <c r="M50" s="12">
        <v>0</v>
      </c>
      <c r="N50" s="12">
        <f>K50</f>
        <v>2500000</v>
      </c>
      <c r="O50" s="12">
        <f t="shared" si="17"/>
        <v>0</v>
      </c>
      <c r="P50" s="12">
        <f t="shared" si="18"/>
        <v>1500000</v>
      </c>
      <c r="Q50" s="12">
        <f t="shared" si="19"/>
        <v>1000000</v>
      </c>
      <c r="R50" s="12">
        <f t="shared" si="20"/>
        <v>0</v>
      </c>
    </row>
    <row r="51" spans="1:18" ht="15.75" x14ac:dyDescent="0.25">
      <c r="A51" s="17"/>
      <c r="B51" s="18"/>
      <c r="C51" s="17"/>
      <c r="D51" s="17"/>
      <c r="E51" s="37" t="s">
        <v>146</v>
      </c>
      <c r="F51" s="1"/>
      <c r="G51" s="1"/>
      <c r="H51" s="1"/>
      <c r="I51" s="1"/>
      <c r="J51" s="14"/>
      <c r="K51" s="14"/>
      <c r="L51" s="14"/>
      <c r="M51" s="14"/>
      <c r="N51" s="14"/>
      <c r="O51" s="14"/>
      <c r="P51" s="14"/>
      <c r="Q51" s="14"/>
      <c r="R51" s="14"/>
    </row>
    <row r="52" spans="1:18" ht="63" customHeight="1" thickBot="1" x14ac:dyDescent="0.3">
      <c r="A52" s="50" t="s">
        <v>76</v>
      </c>
      <c r="B52" s="31" t="s">
        <v>72</v>
      </c>
      <c r="C52" s="29" t="s">
        <v>73</v>
      </c>
      <c r="D52" s="30">
        <v>30</v>
      </c>
      <c r="E52" s="69" t="s">
        <v>144</v>
      </c>
      <c r="F52" s="2">
        <v>0</v>
      </c>
      <c r="G52" s="2">
        <v>10</v>
      </c>
      <c r="H52" s="2">
        <v>10</v>
      </c>
      <c r="I52" s="2">
        <v>10</v>
      </c>
      <c r="J52" s="10">
        <v>50000</v>
      </c>
      <c r="K52" s="12">
        <f t="shared" si="16"/>
        <v>1500000</v>
      </c>
      <c r="L52" s="12"/>
      <c r="M52" s="12">
        <v>0</v>
      </c>
      <c r="N52" s="12">
        <f>K52</f>
        <v>1500000</v>
      </c>
      <c r="O52" s="12">
        <f>F52*J52</f>
        <v>0</v>
      </c>
      <c r="P52" s="12">
        <f>G52*J52</f>
        <v>500000</v>
      </c>
      <c r="Q52" s="12">
        <f>H52*J52</f>
        <v>500000</v>
      </c>
      <c r="R52" s="12">
        <f>I52*J52</f>
        <v>500000</v>
      </c>
    </row>
    <row r="53" spans="1:18" ht="45.75" thickBot="1" x14ac:dyDescent="0.3">
      <c r="A53" s="52"/>
      <c r="B53" s="31" t="s">
        <v>74</v>
      </c>
      <c r="C53" s="29" t="s">
        <v>75</v>
      </c>
      <c r="D53" s="30">
        <v>3</v>
      </c>
      <c r="E53" s="7" t="s">
        <v>145</v>
      </c>
      <c r="F53" s="2">
        <v>1</v>
      </c>
      <c r="G53" s="2">
        <v>2</v>
      </c>
      <c r="H53" s="2">
        <v>0</v>
      </c>
      <c r="I53" s="2">
        <v>0</v>
      </c>
      <c r="J53" s="10">
        <v>5000000</v>
      </c>
      <c r="K53" s="12">
        <f t="shared" si="16"/>
        <v>15000000</v>
      </c>
      <c r="L53" s="12"/>
      <c r="M53" s="12"/>
      <c r="N53" s="12"/>
      <c r="O53" s="12">
        <f>F53*J53</f>
        <v>5000000</v>
      </c>
      <c r="P53" s="12">
        <f>G53*J53</f>
        <v>10000000</v>
      </c>
      <c r="Q53" s="12">
        <f>H53*J53</f>
        <v>0</v>
      </c>
      <c r="R53" s="12">
        <f>I53*J53</f>
        <v>0</v>
      </c>
    </row>
    <row r="54" spans="1:18" ht="16.5" thickBot="1" x14ac:dyDescent="0.3">
      <c r="A54" s="17"/>
      <c r="B54" s="18"/>
      <c r="C54" s="17"/>
      <c r="D54" s="17"/>
      <c r="E54" s="37" t="s">
        <v>147</v>
      </c>
      <c r="F54" s="1"/>
      <c r="G54" s="1"/>
      <c r="H54" s="1"/>
      <c r="I54" s="1"/>
      <c r="J54" s="4"/>
      <c r="K54" s="2"/>
      <c r="L54" s="1"/>
      <c r="M54" s="1"/>
      <c r="N54" s="1"/>
      <c r="O54" s="1"/>
      <c r="P54" s="1"/>
      <c r="Q54" s="1"/>
      <c r="R54" s="1"/>
    </row>
    <row r="55" spans="1:18" ht="30.75" thickBot="1" x14ac:dyDescent="0.3">
      <c r="A55" s="17"/>
      <c r="B55" s="28" t="s">
        <v>77</v>
      </c>
      <c r="C55" s="29" t="s">
        <v>78</v>
      </c>
      <c r="D55" s="30">
        <v>1</v>
      </c>
      <c r="E55" s="2" t="s">
        <v>148</v>
      </c>
      <c r="F55" s="2">
        <v>1</v>
      </c>
      <c r="G55" s="2">
        <v>0</v>
      </c>
      <c r="H55" s="2">
        <v>0</v>
      </c>
      <c r="I55" s="2">
        <v>0</v>
      </c>
      <c r="J55" s="10">
        <v>1500000</v>
      </c>
      <c r="K55" s="12">
        <f t="shared" si="16"/>
        <v>1500000</v>
      </c>
      <c r="L55" s="12">
        <v>0</v>
      </c>
      <c r="M55" s="12">
        <v>0</v>
      </c>
      <c r="N55" s="12">
        <f>K55</f>
        <v>1500000</v>
      </c>
      <c r="O55" s="12">
        <f>F55*J55</f>
        <v>1500000</v>
      </c>
      <c r="P55" s="12">
        <f>G55*J55</f>
        <v>0</v>
      </c>
      <c r="Q55" s="12">
        <f>H55*J55</f>
        <v>0</v>
      </c>
      <c r="R55" s="12">
        <f>I55*J55</f>
        <v>0</v>
      </c>
    </row>
    <row r="56" spans="1:18" ht="30.75" thickBot="1" x14ac:dyDescent="0.3">
      <c r="A56" s="17"/>
      <c r="B56" s="32" t="s">
        <v>150</v>
      </c>
      <c r="C56" s="33" t="s">
        <v>79</v>
      </c>
      <c r="D56" s="30">
        <v>3</v>
      </c>
      <c r="E56" s="7" t="s">
        <v>149</v>
      </c>
      <c r="F56" s="2">
        <v>3</v>
      </c>
      <c r="G56" s="2">
        <v>0</v>
      </c>
      <c r="H56" s="2">
        <v>0</v>
      </c>
      <c r="I56" s="2">
        <v>0</v>
      </c>
      <c r="J56" s="16">
        <v>5000000</v>
      </c>
      <c r="K56" s="12">
        <f t="shared" si="16"/>
        <v>15000000</v>
      </c>
      <c r="L56" s="12">
        <v>0</v>
      </c>
      <c r="M56" s="12">
        <v>750000</v>
      </c>
      <c r="N56" s="12">
        <f>K56-M56</f>
        <v>14250000</v>
      </c>
      <c r="O56" s="12">
        <f t="shared" ref="O56" si="21">F56*J56</f>
        <v>15000000</v>
      </c>
      <c r="P56" s="12">
        <f t="shared" ref="P56" si="22">G56*J56</f>
        <v>0</v>
      </c>
      <c r="Q56" s="12">
        <f t="shared" ref="Q56" si="23">H56*J56</f>
        <v>0</v>
      </c>
      <c r="R56" s="12">
        <f t="shared" ref="R56" si="24">I56*J56</f>
        <v>0</v>
      </c>
    </row>
    <row r="57" spans="1:18" ht="16.5" thickBot="1" x14ac:dyDescent="0.3">
      <c r="A57" s="17"/>
      <c r="B57" s="18"/>
      <c r="C57" s="17"/>
      <c r="D57" s="17"/>
      <c r="E57" s="37" t="s">
        <v>151</v>
      </c>
      <c r="F57" s="70"/>
      <c r="G57" s="70"/>
      <c r="H57" s="1"/>
      <c r="I57" s="1"/>
      <c r="J57" s="1"/>
      <c r="K57" s="2"/>
      <c r="L57" s="1"/>
      <c r="M57" s="1"/>
      <c r="N57" s="1"/>
      <c r="O57" s="1"/>
      <c r="P57" s="1"/>
      <c r="Q57" s="1"/>
      <c r="R57" s="1"/>
    </row>
    <row r="58" spans="1:18" ht="45.75" thickBot="1" x14ac:dyDescent="0.3">
      <c r="A58" s="43" t="s">
        <v>154</v>
      </c>
      <c r="B58" s="28" t="s">
        <v>80</v>
      </c>
      <c r="C58" s="29" t="s">
        <v>70</v>
      </c>
      <c r="D58" s="30">
        <v>1</v>
      </c>
      <c r="E58" s="7" t="s">
        <v>152</v>
      </c>
      <c r="F58" s="2">
        <v>0</v>
      </c>
      <c r="G58" s="2">
        <v>1</v>
      </c>
      <c r="H58" s="2">
        <v>0</v>
      </c>
      <c r="I58" s="2">
        <v>0</v>
      </c>
      <c r="J58" s="10">
        <v>3500000</v>
      </c>
      <c r="K58" s="67">
        <f t="shared" si="16"/>
        <v>3500000</v>
      </c>
      <c r="L58" s="67">
        <v>500000</v>
      </c>
      <c r="M58" s="67">
        <v>0</v>
      </c>
      <c r="N58" s="67">
        <v>3000000</v>
      </c>
      <c r="O58" s="67">
        <f>F58*J58</f>
        <v>0</v>
      </c>
      <c r="P58" s="67">
        <f>G58*K58</f>
        <v>3500000</v>
      </c>
      <c r="Q58" s="67">
        <f>H58*K58</f>
        <v>0</v>
      </c>
      <c r="R58" s="67">
        <f>I58*K58</f>
        <v>0</v>
      </c>
    </row>
    <row r="59" spans="1:18" ht="30.75" thickBot="1" x14ac:dyDescent="0.3">
      <c r="A59" s="43"/>
      <c r="B59" s="31" t="s">
        <v>81</v>
      </c>
      <c r="C59" s="29" t="s">
        <v>70</v>
      </c>
      <c r="D59" s="30">
        <v>1</v>
      </c>
      <c r="E59" s="7" t="s">
        <v>152</v>
      </c>
      <c r="F59" s="2">
        <v>0</v>
      </c>
      <c r="G59" s="2">
        <v>0</v>
      </c>
      <c r="H59" s="2">
        <v>1</v>
      </c>
      <c r="I59" s="2">
        <v>0</v>
      </c>
      <c r="J59" s="10">
        <v>2000000</v>
      </c>
      <c r="K59" s="67">
        <f t="shared" si="16"/>
        <v>2000000</v>
      </c>
      <c r="L59" s="67">
        <v>250000</v>
      </c>
      <c r="M59" s="67">
        <v>0</v>
      </c>
      <c r="N59" s="67">
        <v>1750000</v>
      </c>
      <c r="O59" s="67">
        <f t="shared" ref="O59:O62" si="25">F59*J59</f>
        <v>0</v>
      </c>
      <c r="P59" s="67">
        <f t="shared" ref="P59:P62" si="26">G59*K59</f>
        <v>0</v>
      </c>
      <c r="Q59" s="67">
        <f t="shared" ref="Q59:Q62" si="27">H59*K59</f>
        <v>2000000</v>
      </c>
      <c r="R59" s="67">
        <f t="shared" ref="R59:R62" si="28">I59*K59</f>
        <v>0</v>
      </c>
    </row>
    <row r="60" spans="1:18" ht="45.75" thickBot="1" x14ac:dyDescent="0.3">
      <c r="A60" s="43"/>
      <c r="B60" s="31" t="s">
        <v>153</v>
      </c>
      <c r="C60" s="29" t="s">
        <v>82</v>
      </c>
      <c r="D60" s="30">
        <v>1</v>
      </c>
      <c r="E60" s="7" t="s">
        <v>152</v>
      </c>
      <c r="F60" s="2">
        <v>1</v>
      </c>
      <c r="G60" s="2">
        <v>0</v>
      </c>
      <c r="H60" s="2">
        <v>0</v>
      </c>
      <c r="I60" s="2">
        <v>0</v>
      </c>
      <c r="J60" s="10">
        <v>2000000</v>
      </c>
      <c r="K60" s="67">
        <f t="shared" si="16"/>
        <v>2000000</v>
      </c>
      <c r="L60" s="67">
        <v>200000</v>
      </c>
      <c r="M60" s="67">
        <v>0</v>
      </c>
      <c r="N60" s="67">
        <v>1800000</v>
      </c>
      <c r="O60" s="67">
        <f t="shared" si="25"/>
        <v>2000000</v>
      </c>
      <c r="P60" s="67">
        <f t="shared" si="26"/>
        <v>0</v>
      </c>
      <c r="Q60" s="67">
        <f t="shared" si="27"/>
        <v>0</v>
      </c>
      <c r="R60" s="67">
        <f t="shared" si="28"/>
        <v>0</v>
      </c>
    </row>
    <row r="61" spans="1:18" ht="30.75" thickBot="1" x14ac:dyDescent="0.3">
      <c r="A61" s="43"/>
      <c r="B61" s="32" t="s">
        <v>156</v>
      </c>
      <c r="C61" s="33" t="s">
        <v>157</v>
      </c>
      <c r="D61" s="34">
        <v>2</v>
      </c>
      <c r="E61" s="5" t="s">
        <v>152</v>
      </c>
      <c r="F61" s="1">
        <v>0</v>
      </c>
      <c r="G61" s="1">
        <v>0</v>
      </c>
      <c r="H61" s="1">
        <v>0</v>
      </c>
      <c r="I61" s="1">
        <v>2</v>
      </c>
      <c r="J61" s="10">
        <v>500000</v>
      </c>
      <c r="K61" s="67">
        <f t="shared" si="16"/>
        <v>1000000</v>
      </c>
      <c r="L61" s="67">
        <v>200000</v>
      </c>
      <c r="M61" s="67">
        <v>0</v>
      </c>
      <c r="N61" s="67">
        <v>800000</v>
      </c>
      <c r="O61" s="67">
        <f t="shared" si="25"/>
        <v>0</v>
      </c>
      <c r="P61" s="67">
        <f t="shared" si="26"/>
        <v>0</v>
      </c>
      <c r="Q61" s="67">
        <f t="shared" si="27"/>
        <v>0</v>
      </c>
      <c r="R61" s="67">
        <f t="shared" si="28"/>
        <v>2000000</v>
      </c>
    </row>
    <row r="62" spans="1:18" x14ac:dyDescent="0.25">
      <c r="A62" s="50"/>
      <c r="B62" s="71" t="s">
        <v>155</v>
      </c>
      <c r="C62" s="72" t="s">
        <v>158</v>
      </c>
      <c r="D62" s="73">
        <v>1</v>
      </c>
      <c r="E62" s="74" t="s">
        <v>98</v>
      </c>
      <c r="F62" s="74">
        <v>0</v>
      </c>
      <c r="G62" s="74">
        <v>0</v>
      </c>
      <c r="H62" s="74">
        <v>0</v>
      </c>
      <c r="I62" s="74">
        <v>1</v>
      </c>
      <c r="J62" s="75">
        <v>6000000</v>
      </c>
      <c r="K62" s="76">
        <f t="shared" si="16"/>
        <v>6000000</v>
      </c>
      <c r="L62" s="76">
        <v>600000</v>
      </c>
      <c r="M62" s="76">
        <v>0</v>
      </c>
      <c r="N62" s="76">
        <v>5400000</v>
      </c>
      <c r="O62" s="76">
        <f t="shared" si="25"/>
        <v>0</v>
      </c>
      <c r="P62" s="76">
        <f t="shared" si="26"/>
        <v>0</v>
      </c>
      <c r="Q62" s="76">
        <f t="shared" si="27"/>
        <v>0</v>
      </c>
      <c r="R62" s="76">
        <f t="shared" si="28"/>
        <v>6000000</v>
      </c>
    </row>
    <row r="63" spans="1:18" x14ac:dyDescent="0.25">
      <c r="A63" s="77" t="s">
        <v>159</v>
      </c>
      <c r="B63" s="78"/>
      <c r="C63" s="78"/>
      <c r="D63" s="78"/>
      <c r="E63" s="78"/>
      <c r="F63" s="78"/>
      <c r="G63" s="78"/>
      <c r="H63" s="78"/>
      <c r="I63" s="78"/>
      <c r="J63" s="79"/>
      <c r="K63" s="80">
        <f>SUM(K12:K62)</f>
        <v>420200000</v>
      </c>
      <c r="L63" s="80">
        <f t="shared" ref="L63:R63" si="29">SUM(L12:L62)</f>
        <v>3450000</v>
      </c>
      <c r="M63" s="80">
        <f t="shared" si="29"/>
        <v>2960000</v>
      </c>
      <c r="N63" s="80">
        <f t="shared" si="29"/>
        <v>398790000</v>
      </c>
      <c r="O63" s="80">
        <f t="shared" si="29"/>
        <v>62800000</v>
      </c>
      <c r="P63" s="80">
        <f t="shared" si="29"/>
        <v>173150000</v>
      </c>
      <c r="Q63" s="80">
        <f t="shared" si="29"/>
        <v>157750000</v>
      </c>
      <c r="R63" s="80">
        <f t="shared" si="29"/>
        <v>40000000</v>
      </c>
    </row>
    <row r="64" spans="1:18" x14ac:dyDescent="0.25">
      <c r="A64" s="18"/>
      <c r="B64" s="18"/>
      <c r="C64" s="18"/>
      <c r="D64" s="18"/>
    </row>
    <row r="65" spans="1:4" x14ac:dyDescent="0.25">
      <c r="A65" s="18"/>
      <c r="B65" s="18"/>
      <c r="C65" s="18"/>
      <c r="D65" s="18"/>
    </row>
    <row r="66" spans="1:4" x14ac:dyDescent="0.25">
      <c r="A66" s="18"/>
      <c r="B66" s="18"/>
      <c r="C66" s="18"/>
      <c r="D66" s="18"/>
    </row>
    <row r="67" spans="1:4" x14ac:dyDescent="0.25">
      <c r="A67" s="18"/>
      <c r="B67" s="18"/>
      <c r="C67" s="18"/>
      <c r="D67" s="18"/>
    </row>
    <row r="68" spans="1:4" x14ac:dyDescent="0.25">
      <c r="A68" s="18"/>
      <c r="B68" s="18"/>
      <c r="C68" s="18"/>
      <c r="D68" s="18"/>
    </row>
    <row r="69" spans="1:4" x14ac:dyDescent="0.25">
      <c r="A69" s="18"/>
      <c r="B69" s="18"/>
      <c r="C69" s="18"/>
      <c r="D69" s="18"/>
    </row>
  </sheetData>
  <mergeCells count="22">
    <mergeCell ref="A37:A38"/>
    <mergeCell ref="A52:A53"/>
    <mergeCell ref="A63:J63"/>
    <mergeCell ref="A12:A16"/>
    <mergeCell ref="A18:A21"/>
    <mergeCell ref="A22:A26"/>
    <mergeCell ref="A28:A33"/>
    <mergeCell ref="A11:R11"/>
    <mergeCell ref="F9:I9"/>
    <mergeCell ref="L9:N9"/>
    <mergeCell ref="O9:R9"/>
    <mergeCell ref="A9:A10"/>
    <mergeCell ref="B9:B10"/>
    <mergeCell ref="C9:C10"/>
    <mergeCell ref="E9:E10"/>
    <mergeCell ref="D9:D10"/>
    <mergeCell ref="J9:J10"/>
    <mergeCell ref="K9:K10"/>
    <mergeCell ref="A58:A62"/>
    <mergeCell ref="A39:A42"/>
    <mergeCell ref="A43:A44"/>
    <mergeCell ref="A46:A50"/>
  </mergeCells>
  <pageMargins left="0.7" right="0.7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2022-02-25T17:57:06Z</cp:lastPrinted>
  <dcterms:created xsi:type="dcterms:W3CDTF">2021-09-10T14:02:40Z</dcterms:created>
  <dcterms:modified xsi:type="dcterms:W3CDTF">2022-02-25T17:59:02Z</dcterms:modified>
</cp:coreProperties>
</file>