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IWALI\Desktop\"/>
    </mc:Choice>
  </mc:AlternateContent>
  <bookViews>
    <workbookView xWindow="0" yWindow="0" windowWidth="15345" windowHeight="4575"/>
  </bookViews>
  <sheets>
    <sheet name="PIA 202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2" i="2" l="1"/>
  <c r="M112" i="2"/>
  <c r="L112" i="2"/>
  <c r="K112" i="2"/>
  <c r="J112" i="2"/>
  <c r="I112" i="2"/>
  <c r="H112" i="2"/>
  <c r="G112" i="2"/>
  <c r="F112" i="2"/>
  <c r="F107" i="2"/>
  <c r="F105" i="2"/>
  <c r="F102" i="2"/>
  <c r="F103" i="2"/>
  <c r="F104" i="2"/>
  <c r="F106" i="2"/>
  <c r="F108" i="2"/>
  <c r="F110" i="2"/>
  <c r="F111" i="2"/>
  <c r="F101" i="2"/>
  <c r="J98" i="2"/>
  <c r="N99" i="2"/>
  <c r="M99" i="2"/>
  <c r="K99" i="2"/>
  <c r="L98" i="2"/>
  <c r="J97" i="2"/>
  <c r="I99" i="2"/>
  <c r="H99" i="2"/>
  <c r="G99" i="2"/>
  <c r="F99" i="2"/>
  <c r="F98" i="2"/>
  <c r="F96" i="2"/>
  <c r="N94" i="2"/>
  <c r="M94" i="2"/>
  <c r="L94" i="2"/>
  <c r="K94" i="2"/>
  <c r="I94" i="2"/>
  <c r="J94" i="2"/>
  <c r="H94" i="2"/>
  <c r="G94" i="2"/>
  <c r="F94" i="2"/>
  <c r="F91" i="2"/>
  <c r="F90" i="2"/>
  <c r="F92" i="2"/>
  <c r="F93" i="2"/>
  <c r="F89" i="2"/>
  <c r="N85" i="2"/>
  <c r="M85" i="2"/>
  <c r="L85" i="2"/>
  <c r="K85" i="2"/>
  <c r="J85" i="2"/>
  <c r="I85" i="2"/>
  <c r="H85" i="2"/>
  <c r="G85" i="2"/>
  <c r="F85" i="2"/>
  <c r="F77" i="2"/>
  <c r="F78" i="2"/>
  <c r="F79" i="2"/>
  <c r="F80" i="2"/>
  <c r="F81" i="2"/>
  <c r="F82" i="2"/>
  <c r="F83" i="2"/>
  <c r="F76" i="2"/>
  <c r="N74" i="2"/>
  <c r="M74" i="2"/>
  <c r="L74" i="2"/>
  <c r="K74" i="2"/>
  <c r="J74" i="2"/>
  <c r="I74" i="2"/>
  <c r="H74" i="2"/>
  <c r="G74" i="2"/>
  <c r="F74" i="2"/>
  <c r="F66" i="2"/>
  <c r="F65" i="2"/>
  <c r="F63" i="2"/>
  <c r="F64" i="2"/>
  <c r="F67" i="2"/>
  <c r="F68" i="2"/>
  <c r="F69" i="2"/>
  <c r="F71" i="2"/>
  <c r="F73" i="2"/>
  <c r="F62" i="2"/>
  <c r="F61" i="2"/>
  <c r="N59" i="2"/>
  <c r="M59" i="2"/>
  <c r="L59" i="2"/>
  <c r="K59" i="2"/>
  <c r="J59" i="2"/>
  <c r="I59" i="2"/>
  <c r="H59" i="2"/>
  <c r="G59" i="2"/>
  <c r="F59" i="2"/>
  <c r="F50" i="2"/>
  <c r="F48" i="2"/>
  <c r="F49" i="2"/>
  <c r="F51" i="2"/>
  <c r="F52" i="2"/>
  <c r="F53" i="2"/>
  <c r="F54" i="2"/>
  <c r="F55" i="2"/>
  <c r="F56" i="2"/>
  <c r="F57" i="2"/>
  <c r="F47" i="2"/>
  <c r="N45" i="2"/>
  <c r="M45" i="2"/>
  <c r="L45" i="2"/>
  <c r="K45" i="2"/>
  <c r="J45" i="2"/>
  <c r="I45" i="2"/>
  <c r="H45" i="2"/>
  <c r="G45" i="2"/>
  <c r="F45" i="2"/>
  <c r="F44" i="2"/>
  <c r="F35" i="2"/>
  <c r="F36" i="2"/>
  <c r="F37" i="2"/>
  <c r="F38" i="2"/>
  <c r="F39" i="2"/>
  <c r="F40" i="2"/>
  <c r="F41" i="2"/>
  <c r="F42" i="2"/>
  <c r="F43" i="2"/>
  <c r="F34" i="2"/>
  <c r="N32" i="2"/>
  <c r="M32" i="2"/>
  <c r="L32" i="2"/>
  <c r="K32" i="2"/>
  <c r="J32" i="2"/>
  <c r="I32" i="2"/>
  <c r="H32" i="2"/>
  <c r="G32" i="2"/>
  <c r="F32" i="2"/>
  <c r="F24" i="2"/>
  <c r="F25" i="2"/>
  <c r="F26" i="2"/>
  <c r="F27" i="2"/>
  <c r="F28" i="2"/>
  <c r="F29" i="2"/>
  <c r="F30" i="2"/>
  <c r="F31" i="2"/>
  <c r="F23" i="2"/>
  <c r="N21" i="2" l="1"/>
  <c r="N113" i="2" s="1"/>
  <c r="M21" i="2"/>
  <c r="M113" i="2" s="1"/>
  <c r="L21" i="2"/>
  <c r="L113" i="2" s="1"/>
  <c r="K21" i="2"/>
  <c r="K113" i="2" s="1"/>
  <c r="J21" i="2"/>
  <c r="J113" i="2" s="1"/>
  <c r="I21" i="2"/>
  <c r="I113" i="2" s="1"/>
  <c r="H21" i="2"/>
  <c r="H113" i="2" s="1"/>
  <c r="G21" i="2"/>
  <c r="G113" i="2" s="1"/>
  <c r="F12" i="2"/>
  <c r="F9" i="2"/>
  <c r="F10" i="2"/>
  <c r="F13" i="2"/>
  <c r="F14" i="2"/>
  <c r="F15" i="2"/>
  <c r="F16" i="2"/>
  <c r="F18" i="2"/>
  <c r="F19" i="2"/>
  <c r="F8" i="2"/>
  <c r="F21" i="2" l="1"/>
  <c r="F113" i="2" s="1"/>
</calcChain>
</file>

<file path=xl/sharedStrings.xml><?xml version="1.0" encoding="utf-8"?>
<sst xmlns="http://schemas.openxmlformats.org/spreadsheetml/2006/main" count="310" uniqueCount="247">
  <si>
    <t>Unité</t>
  </si>
  <si>
    <t>Quantité</t>
  </si>
  <si>
    <t>Commune</t>
  </si>
  <si>
    <t>Sous total1</t>
  </si>
  <si>
    <t>localisation</t>
  </si>
  <si>
    <t>T1</t>
  </si>
  <si>
    <t>T2</t>
  </si>
  <si>
    <t>T3</t>
  </si>
  <si>
    <t>Bénéficiaires</t>
  </si>
  <si>
    <t>PTF</t>
  </si>
  <si>
    <t>Cadre de concertation</t>
  </si>
  <si>
    <t>Mission</t>
  </si>
  <si>
    <t>Evaluation à mi-parcours</t>
  </si>
  <si>
    <t>Classe</t>
  </si>
  <si>
    <t>CSI</t>
  </si>
  <si>
    <t>Ambulance</t>
  </si>
  <si>
    <t>Construction de latrines scolaires</t>
  </si>
  <si>
    <t>MAEP</t>
  </si>
  <si>
    <t>Puits</t>
  </si>
  <si>
    <t>Séance</t>
  </si>
  <si>
    <t>Bloc de Latrines à 3 cabines</t>
  </si>
  <si>
    <t>ATPC</t>
  </si>
  <si>
    <t>kits</t>
  </si>
  <si>
    <t>Lido, Guéchémé, Lokoko, Beye-béyé, Boyé-boyé, Sabongari, Fadama, Bawada, Tombo Dogo, Kanda, Angoual Marafa</t>
  </si>
  <si>
    <t>Moto pompe</t>
  </si>
  <si>
    <t>Brigadiers</t>
  </si>
  <si>
    <t>Kits</t>
  </si>
  <si>
    <t>ha</t>
  </si>
  <si>
    <t>Sites maraichers de Magori, Fadama, Sabongari, Guiwayé, Choukoura, Landara, Tounga Tambo, Bey-béyé, Lokoko, Hérédamtché, Makorwa, Bawada, Guizarawa, Angoual Bozari, Tombo Dogo, etc.</t>
  </si>
  <si>
    <t>Magori, Fadama, Sabongari, Guiwayé, Choukoura, Landara, Tounga Tambo, Bey-béyé, Lokoko, Hérédamtché, Makorwa, Bawada, Guizarawa, Angoual Bozari, Tombo Dogo, etc.</t>
  </si>
  <si>
    <t>Katami</t>
  </si>
  <si>
    <t>Koutoulougué</t>
  </si>
  <si>
    <t>Elevage</t>
  </si>
  <si>
    <t>Parc</t>
  </si>
  <si>
    <t>km</t>
  </si>
  <si>
    <t>mission</t>
  </si>
  <si>
    <t>Ha</t>
  </si>
  <si>
    <t>Plants forestiers</t>
  </si>
  <si>
    <t>Tonnes de déchets</t>
  </si>
  <si>
    <t>Guéchémé, Lokoko, Gari Ganga, Makorwa, Bey-Béyé, Fadama, Guiwayé, sabongari, Kanda, Lido, Kotadey, Katami, KaouKaou, Bawada</t>
  </si>
  <si>
    <t>Pépinière communale</t>
  </si>
  <si>
    <t>Marché de Guéchémé, Fadama, Boyé boyé, Lido</t>
  </si>
  <si>
    <t>Hangar</t>
  </si>
  <si>
    <t>comité</t>
  </si>
  <si>
    <t>Ovin</t>
  </si>
  <si>
    <t>Bovin</t>
  </si>
  <si>
    <t>Foyer</t>
  </si>
  <si>
    <t>Lutte</t>
  </si>
  <si>
    <t>Football</t>
  </si>
  <si>
    <t>Groupements  de 11 zones</t>
  </si>
  <si>
    <t>Centre de groupement féminin tashi ga kanki de Guéchémé</t>
  </si>
  <si>
    <t>Guéchémé, Lido, Fadama, Lokoko</t>
  </si>
  <si>
    <t>COMMUNE RURALE DE GUECHEME</t>
  </si>
  <si>
    <t>PIA 2025</t>
  </si>
  <si>
    <t>Promotion de la femme, genre-inclusion, développement sportif/culturel, consolidation de la paix et de la solidarité</t>
  </si>
  <si>
    <t>Guechemé</t>
  </si>
  <si>
    <t>T4</t>
  </si>
  <si>
    <t>grappes</t>
  </si>
  <si>
    <t>Mairie</t>
  </si>
  <si>
    <t>X</t>
  </si>
  <si>
    <t>PM</t>
  </si>
  <si>
    <t>ETAT</t>
  </si>
  <si>
    <t>tenue des sessions</t>
  </si>
  <si>
    <t>session</t>
  </si>
  <si>
    <t>elaboration PPM</t>
  </si>
  <si>
    <t>PPM</t>
  </si>
  <si>
    <t>véhicule</t>
  </si>
  <si>
    <t>renforcement des capacites des membres de la commission consultative</t>
  </si>
  <si>
    <t>renforcement capacité</t>
  </si>
  <si>
    <t>Apport de la commune pour les actions de développement</t>
  </si>
  <si>
    <t>Apport</t>
  </si>
  <si>
    <t>electrification des villages</t>
  </si>
  <si>
    <t>reedution des comptes</t>
  </si>
  <si>
    <t>reedution</t>
  </si>
  <si>
    <t>renforcement des capacites en archivage</t>
  </si>
  <si>
    <t>Achat véhicule</t>
  </si>
  <si>
    <t>Guiwayé - sabon gari et djabdagouiwa</t>
  </si>
  <si>
    <t>Guéchemé</t>
  </si>
  <si>
    <t>extension reseau electrique</t>
  </si>
  <si>
    <t>extension</t>
  </si>
  <si>
    <t>construction classe</t>
  </si>
  <si>
    <t>maizari Dadji</t>
  </si>
  <si>
    <t>blocs des 3 classes</t>
  </si>
  <si>
    <t xml:space="preserve"> Dolé , Tounga Banikoye, Hérédamtché peulh,  Kouka ukku</t>
  </si>
  <si>
    <t>construction aire  d'abattage</t>
  </si>
  <si>
    <t>construction de mini stand dans les marchés</t>
  </si>
  <si>
    <t>appui à la vaccination</t>
  </si>
  <si>
    <t>reorganisation des marchés à bétail</t>
  </si>
  <si>
    <t>construction magasin aliments bétail</t>
  </si>
  <si>
    <t>aire</t>
  </si>
  <si>
    <t>stand</t>
  </si>
  <si>
    <t>fadama, lido, geuchemé et boyé boyé</t>
  </si>
  <si>
    <t>appui</t>
  </si>
  <si>
    <t>marché</t>
  </si>
  <si>
    <t xml:space="preserve"> lido, geuchemé et boyé boyé</t>
  </si>
  <si>
    <t>magasin</t>
  </si>
  <si>
    <t>Guéchemé et Bawada</t>
  </si>
  <si>
    <t>sakoira - lido</t>
  </si>
  <si>
    <t>réhabilitation couloir de passage</t>
  </si>
  <si>
    <t>Aires de pâturage (km)</t>
  </si>
  <si>
    <t>Chilfey,  Angaoul Kadé (Lido) et Bangana</t>
  </si>
  <si>
    <t>Réparation des tables bancs</t>
  </si>
  <si>
    <t>Table bancs</t>
  </si>
  <si>
    <t>Angoual Oubandawaki,  Bayawa/Lido, Angoual Chékaraou, Guizarawa,  Kobio kaka</t>
  </si>
  <si>
    <t>organisation des CAPED</t>
  </si>
  <si>
    <t xml:space="preserve">session </t>
  </si>
  <si>
    <t>IEPP</t>
  </si>
  <si>
    <t>Organisation d'un examen blanc</t>
  </si>
  <si>
    <t>examen</t>
  </si>
  <si>
    <t>Organisation des cours de remediation</t>
  </si>
  <si>
    <t>cours extrascolaire</t>
  </si>
  <si>
    <t>organisation de suivi encadrement des enseignants</t>
  </si>
  <si>
    <t>missions</t>
  </si>
  <si>
    <t>formation et équipement des brigadiers phyto sanitaires</t>
  </si>
  <si>
    <t>renforcement de capacités des COFOB</t>
  </si>
  <si>
    <t>COFOB</t>
  </si>
  <si>
    <t>création des SCAPRU</t>
  </si>
  <si>
    <t>SCAPRU</t>
  </si>
  <si>
    <t>Commune (secteurs)</t>
  </si>
  <si>
    <t>suivi et encadrement des producteurs</t>
  </si>
  <si>
    <t>commune</t>
  </si>
  <si>
    <t>renforcement de capacités des observateurs ANADIA</t>
  </si>
  <si>
    <t>Observateurs</t>
  </si>
  <si>
    <t>appui en semences</t>
  </si>
  <si>
    <t xml:space="preserve">tonnes </t>
  </si>
  <si>
    <t>réalisation des MAEP multi villages multivillage</t>
  </si>
  <si>
    <t xml:space="preserve">villages centres 1, Angoual sarkin toudou                 2         Garin Kona/Angoual Baaré </t>
  </si>
  <si>
    <t>réalisation des PEA</t>
  </si>
  <si>
    <t>PEA</t>
  </si>
  <si>
    <t>réhabilitation puits pastoraux</t>
  </si>
  <si>
    <t>puits</t>
  </si>
  <si>
    <t>zanmazoubi</t>
  </si>
  <si>
    <t xml:space="preserve">Toullou, Yangana, Guiwayé et Kanda </t>
  </si>
  <si>
    <t>Baye bayé, Kalgo, Tombo Djammazoubi, Lokoko centre,  Lido centre</t>
  </si>
  <si>
    <t>Bloc de 2 cabines</t>
  </si>
  <si>
    <t>Cases de santé (Boyé boyé,  landara, Tsamia), CSI ( Makorwa, Kanda )</t>
  </si>
  <si>
    <t>promotion de l' ATPC dans les villages</t>
  </si>
  <si>
    <t>Mise en place des organes GIR</t>
  </si>
  <si>
    <t>GIR</t>
  </si>
  <si>
    <t>Kourfayawa, Yangana, Lokoko, sabon gari et Boyé boyé</t>
  </si>
  <si>
    <t>pm</t>
  </si>
  <si>
    <t>amenagement pour la culture de riz</t>
  </si>
  <si>
    <t>bawada, angoual bozari et environs</t>
  </si>
  <si>
    <t>réalisation mini AEP simple</t>
  </si>
  <si>
    <t>Mini AEP</t>
  </si>
  <si>
    <t>tounga oumarou, tounga zataou, Beré beri toudou, garin namewa magagi (kariya) et gerepchi</t>
  </si>
  <si>
    <t>rehabilitation mini AEP</t>
  </si>
  <si>
    <t>kanda</t>
  </si>
  <si>
    <t>transformation des mini AEP thermique en solaire/electrique</t>
  </si>
  <si>
    <t>zanmazoubi, lokoko et guiwayé</t>
  </si>
  <si>
    <t>Bangana, Takassaba, Lagueré, tounga oumarou</t>
  </si>
  <si>
    <t>Beyé-béyé</t>
  </si>
  <si>
    <t>appui forraine</t>
  </si>
  <si>
    <t>achat medicaments et intrants laboratoire</t>
  </si>
  <si>
    <t>gestion des épidemies</t>
  </si>
  <si>
    <t>medicaments</t>
  </si>
  <si>
    <t>supervision de groupes constitués MEMUNTOM par les chefs CSI</t>
  </si>
  <si>
    <t>réunion trimestre AD et chefs CSI</t>
  </si>
  <si>
    <t>Réunion</t>
  </si>
  <si>
    <t>rehabilitation des CSI</t>
  </si>
  <si>
    <t>travaux</t>
  </si>
  <si>
    <t>guechemé, makorwa et lido</t>
  </si>
  <si>
    <t>branchement elctricité  CSI</t>
  </si>
  <si>
    <t>branchement</t>
  </si>
  <si>
    <t>lokoko</t>
  </si>
  <si>
    <t>cloture CSI</t>
  </si>
  <si>
    <t>ml</t>
  </si>
  <si>
    <t>makorwa, sabon gari, fadama et lido</t>
  </si>
  <si>
    <t>formation des agents en ecographie</t>
  </si>
  <si>
    <t>agents</t>
  </si>
  <si>
    <t>guechemé</t>
  </si>
  <si>
    <t xml:space="preserve"> Makorwa</t>
  </si>
  <si>
    <t>reparation ambulance</t>
  </si>
  <si>
    <t>Lido, Guéchémé, Lokoko, Fadama</t>
  </si>
  <si>
    <t xml:space="preserve"> Lido, Kanda, Makorwa,  Wassangou,Takassaba,  Djammazoubi, sabarou.</t>
  </si>
  <si>
    <t>seuil</t>
  </si>
  <si>
    <t>Kairou</t>
  </si>
  <si>
    <t>Guéchémé, Boyé boyé, Lokoko</t>
  </si>
  <si>
    <t>1,Fadama-Boureimi (29 km) ; 2, lido-balssando (25)</t>
  </si>
  <si>
    <t xml:space="preserve">1, Boyé -tombo dogo (10), 2,Guéchémé - Fadama (15) ; </t>
  </si>
  <si>
    <t>Gouvernance locale</t>
  </si>
  <si>
    <t>destruction des chiens et chats errants</t>
  </si>
  <si>
    <t>achat produits veterinaires</t>
  </si>
  <si>
    <t>produits</t>
  </si>
  <si>
    <t>Coût total en milliers (x1000)</t>
  </si>
  <si>
    <t>Prix unitaire en milliers (x1000)</t>
  </si>
  <si>
    <t>Répartition du coût total par année en milliers (x1000)</t>
  </si>
  <si>
    <t>Répartition du coût total par source de financement en millliers (x1000)</t>
  </si>
  <si>
    <t>1 000</t>
  </si>
  <si>
    <t>sous total 2</t>
  </si>
  <si>
    <t>achat produits</t>
  </si>
  <si>
    <t>TOTAL</t>
  </si>
  <si>
    <t>sous total 3</t>
  </si>
  <si>
    <t>Sous total4</t>
  </si>
  <si>
    <t>sous total5</t>
  </si>
  <si>
    <t>sous total6</t>
  </si>
  <si>
    <t>sous total7</t>
  </si>
  <si>
    <t>sous total8</t>
  </si>
  <si>
    <t>sous total9</t>
  </si>
  <si>
    <t>Organisation d'un championnat communal de football</t>
  </si>
  <si>
    <t>Organisation d'un championnat communal de lutte traditionnelle</t>
  </si>
  <si>
    <t>Construction d'un foyer féminin</t>
  </si>
  <si>
    <t>Dotation des groupements féminins  en matériels de transformation des produits agricole</t>
  </si>
  <si>
    <t>Mise en place des animaux pour l'embouche Bovine aux groupements actifs de 11 zones</t>
  </si>
  <si>
    <t>Mise en place des animaux pour l'embouche Ovine aux groupements actifs de 11 zones</t>
  </si>
  <si>
    <t>Formation des femmes sur le leadership</t>
  </si>
  <si>
    <t>Identification des personnes en situation de handicap et en difficulté</t>
  </si>
  <si>
    <t>Mise en place des comités villageois de vigilance pour la protection de l'enfant</t>
  </si>
  <si>
    <t>Organisation d'une formation sur les droits de l'enfant</t>
  </si>
  <si>
    <t>Organisation d'une formation sur les droits des femmes</t>
  </si>
  <si>
    <t xml:space="preserve">Construction de pistes rurales </t>
  </si>
  <si>
    <t>Réhabilitation les pistes</t>
  </si>
  <si>
    <t>Construction des infrastructures marchandes</t>
  </si>
  <si>
    <t>Pratique de la RNA</t>
  </si>
  <si>
    <t>Collecte et traitement les déchets plastiques</t>
  </si>
  <si>
    <t>Production des plants forestiers</t>
  </si>
  <si>
    <t>Récupération des terres dégradées sur les plateaux</t>
  </si>
  <si>
    <t>Information et sensibilisation la population sur la protection de l'environnement</t>
  </si>
  <si>
    <t>Protection biologiqu des berges de Koris</t>
  </si>
  <si>
    <t>Traitement mecaniquement les berges de koiris</t>
  </si>
  <si>
    <t>Réhabilitation des parcs de vaccination</t>
  </si>
  <si>
    <t>Mise en place des commissions foncières de base</t>
  </si>
  <si>
    <t>Réalisation de périmètres collectifs, californien (10-20 ha), forage profonds</t>
  </si>
  <si>
    <t>Réalisation de périmètre collectif, GAG (10-20 ha), forage profonds</t>
  </si>
  <si>
    <t>Développement de la filière moringa (appui en intrant)</t>
  </si>
  <si>
    <t>Appui des producteurs en moto pompes</t>
  </si>
  <si>
    <t>Construction des latrines dans les centres de santé</t>
  </si>
  <si>
    <t>Construction les puits cimentés pastoraux</t>
  </si>
  <si>
    <t>Réhabilitation des puits</t>
  </si>
  <si>
    <t>Transformation  des cases de santé en CSI</t>
  </si>
  <si>
    <t>Dotation des écoles en tables bancs</t>
  </si>
  <si>
    <t>construction  blocs des classes en matériaux définitifs</t>
  </si>
  <si>
    <t>Réhabilitation des classes</t>
  </si>
  <si>
    <t xml:space="preserve">Evaluation à mi-parcours du PDC </t>
  </si>
  <si>
    <t xml:space="preserve">PIA </t>
  </si>
  <si>
    <t xml:space="preserve">Information et sensibilisation de la population sur le civisme et la culture de la citoyenneté </t>
  </si>
  <si>
    <t>Elaboration du plan d’investissement annuel</t>
  </si>
  <si>
    <t>fonctionnement du cadre communal de concertation</t>
  </si>
  <si>
    <t>réalisation de seuil dépandage</t>
  </si>
  <si>
    <t>Actions</t>
  </si>
  <si>
    <t>Agriculture</t>
  </si>
  <si>
    <t>hydraulique, de l’hygiène et l'assainissement</t>
  </si>
  <si>
    <t>Santé</t>
  </si>
  <si>
    <t>Education</t>
  </si>
  <si>
    <t>Environnement</t>
  </si>
  <si>
    <t xml:space="preserve"> Economiques secondaires et tertiaires (commerce, artisanat, communication, énergie, transport)</t>
  </si>
  <si>
    <t>L'administrateur délégué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</si>
</sst>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€_-;\-* #,##0\ _€_-;_-* &quot;-&quot;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84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3" borderId="7" xfId="0" applyFont="1" applyFill="1" applyBorder="1" applyAlignment="1">
      <alignment vertical="center" textRotation="180"/>
    </xf>
    <xf numFmtId="0" fontId="6" fillId="3" borderId="6" xfId="0" applyFont="1" applyFill="1" applyBorder="1" applyAlignment="1">
      <alignment vertical="center" textRotation="180" wrapText="1"/>
    </xf>
    <xf numFmtId="0" fontId="6" fillId="3" borderId="3" xfId="0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3" fontId="8" fillId="0" borderId="8" xfId="0" applyNumberFormat="1" applyFont="1" applyBorder="1"/>
    <xf numFmtId="0" fontId="7" fillId="0" borderId="16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5" fillId="0" borderId="8" xfId="0" applyFont="1" applyBorder="1"/>
    <xf numFmtId="3" fontId="5" fillId="0" borderId="8" xfId="0" applyNumberFormat="1" applyFont="1" applyBorder="1"/>
    <xf numFmtId="0" fontId="7" fillId="0" borderId="6" xfId="0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11" fillId="2" borderId="15" xfId="0" applyFont="1" applyFill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/>
    </xf>
    <xf numFmtId="0" fontId="11" fillId="2" borderId="18" xfId="0" applyFont="1" applyFill="1" applyBorder="1" applyAlignment="1">
      <alignment vertical="center" wrapText="1"/>
    </xf>
    <xf numFmtId="0" fontId="7" fillId="0" borderId="1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8" xfId="0" applyFont="1" applyBorder="1"/>
    <xf numFmtId="0" fontId="7" fillId="0" borderId="1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7" fillId="0" borderId="5" xfId="0" applyFont="1" applyBorder="1" applyAlignment="1">
      <alignment wrapText="1"/>
    </xf>
    <xf numFmtId="0" fontId="7" fillId="0" borderId="15" xfId="0" applyFont="1" applyBorder="1" applyAlignment="1">
      <alignment wrapText="1"/>
    </xf>
    <xf numFmtId="0" fontId="8" fillId="0" borderId="18" xfId="0" applyFont="1" applyBorder="1" applyAlignment="1">
      <alignment wrapText="1"/>
    </xf>
    <xf numFmtId="0" fontId="8" fillId="0" borderId="3" xfId="0" applyFont="1" applyBorder="1" applyAlignment="1">
      <alignment vertical="center" wrapText="1"/>
    </xf>
    <xf numFmtId="0" fontId="8" fillId="0" borderId="8" xfId="0" applyFont="1" applyBorder="1" applyAlignment="1">
      <alignment wrapText="1"/>
    </xf>
    <xf numFmtId="0" fontId="7" fillId="0" borderId="3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13" fillId="0" borderId="0" xfId="0" applyFont="1"/>
    <xf numFmtId="3" fontId="8" fillId="0" borderId="8" xfId="0" applyNumberFormat="1" applyFont="1" applyBorder="1" applyAlignment="1">
      <alignment horizontal="right" vertical="center"/>
    </xf>
    <xf numFmtId="3" fontId="8" fillId="0" borderId="8" xfId="0" applyNumberFormat="1" applyFont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3" fontId="15" fillId="0" borderId="13" xfId="0" applyNumberFormat="1" applyFont="1" applyBorder="1"/>
    <xf numFmtId="0" fontId="15" fillId="0" borderId="13" xfId="0" applyFont="1" applyBorder="1"/>
    <xf numFmtId="0" fontId="8" fillId="0" borderId="8" xfId="0" applyFont="1" applyBorder="1" applyAlignment="1">
      <alignment horizontal="center" vertical="center"/>
    </xf>
    <xf numFmtId="0" fontId="15" fillId="0" borderId="8" xfId="0" applyFont="1" applyBorder="1"/>
    <xf numFmtId="0" fontId="15" fillId="0" borderId="12" xfId="0" applyFont="1" applyBorder="1"/>
    <xf numFmtId="3" fontId="15" fillId="0" borderId="8" xfId="0" applyNumberFormat="1" applyFont="1" applyBorder="1"/>
    <xf numFmtId="0" fontId="8" fillId="0" borderId="6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5" fillId="2" borderId="5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right" vertical="center" wrapText="1"/>
    </xf>
    <xf numFmtId="0" fontId="15" fillId="2" borderId="16" xfId="0" applyFont="1" applyFill="1" applyBorder="1" applyAlignment="1">
      <alignment horizontal="right" vertical="center" wrapText="1"/>
    </xf>
    <xf numFmtId="0" fontId="15" fillId="2" borderId="6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horizontal="right" vertical="center" wrapText="1"/>
    </xf>
    <xf numFmtId="0" fontId="15" fillId="2" borderId="0" xfId="0" applyFont="1" applyFill="1" applyBorder="1" applyAlignment="1">
      <alignment horizontal="right" vertical="center" wrapText="1"/>
    </xf>
    <xf numFmtId="0" fontId="15" fillId="2" borderId="8" xfId="0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right" vertical="center" wrapText="1"/>
    </xf>
    <xf numFmtId="0" fontId="15" fillId="2" borderId="9" xfId="0" applyFont="1" applyFill="1" applyBorder="1" applyAlignment="1">
      <alignment horizontal="right" vertical="center" wrapText="1"/>
    </xf>
    <xf numFmtId="0" fontId="15" fillId="2" borderId="12" xfId="0" applyFont="1" applyFill="1" applyBorder="1" applyAlignment="1">
      <alignment horizontal="right" vertical="center" wrapText="1"/>
    </xf>
    <xf numFmtId="0" fontId="16" fillId="0" borderId="8" xfId="0" applyFont="1" applyFill="1" applyBorder="1" applyAlignment="1">
      <alignment vertical="center" wrapText="1"/>
    </xf>
    <xf numFmtId="0" fontId="14" fillId="0" borderId="8" xfId="0" applyFont="1" applyBorder="1"/>
    <xf numFmtId="0" fontId="14" fillId="0" borderId="9" xfId="0" applyFont="1" applyBorder="1"/>
    <xf numFmtId="3" fontId="14" fillId="0" borderId="8" xfId="0" applyNumberFormat="1" applyFont="1" applyBorder="1"/>
    <xf numFmtId="0" fontId="14" fillId="0" borderId="12" xfId="0" applyFont="1" applyBorder="1"/>
    <xf numFmtId="0" fontId="8" fillId="0" borderId="15" xfId="0" applyFont="1" applyBorder="1" applyAlignment="1">
      <alignment vertical="center" wrapText="1"/>
    </xf>
    <xf numFmtId="0" fontId="3" fillId="5" borderId="8" xfId="0" applyFont="1" applyFill="1" applyBorder="1" applyAlignment="1">
      <alignment horizontal="center" vertical="center" wrapText="1"/>
    </xf>
    <xf numFmtId="3" fontId="5" fillId="0" borderId="20" xfId="0" applyNumberFormat="1" applyFont="1" applyBorder="1"/>
    <xf numFmtId="0" fontId="5" fillId="0" borderId="8" xfId="0" applyFont="1" applyBorder="1" applyAlignment="1">
      <alignment vertical="center"/>
    </xf>
    <xf numFmtId="0" fontId="11" fillId="2" borderId="10" xfId="0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0" fontId="17" fillId="2" borderId="8" xfId="0" applyFont="1" applyFill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0" fontId="18" fillId="0" borderId="8" xfId="0" applyFont="1" applyBorder="1" applyAlignment="1">
      <alignment horizontal="right" vertical="center"/>
    </xf>
    <xf numFmtId="0" fontId="13" fillId="0" borderId="8" xfId="0" applyFont="1" applyBorder="1" applyAlignment="1">
      <alignment vertical="center"/>
    </xf>
    <xf numFmtId="0" fontId="8" fillId="0" borderId="18" xfId="0" applyFont="1" applyBorder="1" applyAlignment="1">
      <alignment vertical="center" wrapText="1"/>
    </xf>
    <xf numFmtId="0" fontId="8" fillId="0" borderId="10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15" fillId="0" borderId="10" xfId="0" applyFont="1" applyBorder="1"/>
    <xf numFmtId="0" fontId="8" fillId="0" borderId="16" xfId="0" applyFont="1" applyBorder="1" applyAlignment="1">
      <alignment vertical="center" wrapText="1"/>
    </xf>
    <xf numFmtId="0" fontId="8" fillId="0" borderId="8" xfId="0" applyFont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right" vertical="center"/>
    </xf>
    <xf numFmtId="0" fontId="8" fillId="0" borderId="0" xfId="0" applyFont="1"/>
    <xf numFmtId="0" fontId="8" fillId="0" borderId="0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15" fillId="0" borderId="8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3" fillId="0" borderId="8" xfId="0" applyFont="1" applyBorder="1"/>
    <xf numFmtId="0" fontId="14" fillId="0" borderId="13" xfId="0" applyFont="1" applyBorder="1"/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0" xfId="0" applyFont="1" applyBorder="1"/>
    <xf numFmtId="0" fontId="8" fillId="0" borderId="17" xfId="0" applyFont="1" applyBorder="1"/>
    <xf numFmtId="0" fontId="8" fillId="0" borderId="0" xfId="0" applyFont="1" applyBorder="1" applyAlignment="1">
      <alignment horizontal="center" vertical="center"/>
    </xf>
    <xf numFmtId="0" fontId="15" fillId="0" borderId="10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15" fillId="0" borderId="8" xfId="0" applyFont="1" applyBorder="1" applyAlignment="1">
      <alignment wrapText="1"/>
    </xf>
    <xf numFmtId="0" fontId="16" fillId="0" borderId="0" xfId="0" applyFont="1" applyBorder="1" applyAlignment="1">
      <alignment vertical="center" wrapText="1"/>
    </xf>
    <xf numFmtId="3" fontId="7" fillId="0" borderId="0" xfId="0" applyNumberFormat="1" applyFont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9" fillId="0" borderId="8" xfId="0" applyNumberFormat="1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0" fontId="16" fillId="0" borderId="6" xfId="0" applyFont="1" applyBorder="1"/>
    <xf numFmtId="0" fontId="16" fillId="0" borderId="3" xfId="0" applyFont="1" applyBorder="1" applyAlignment="1">
      <alignment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3" fontId="14" fillId="0" borderId="8" xfId="0" applyNumberFormat="1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4" fillId="0" borderId="17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8" fillId="0" borderId="16" xfId="0" applyFont="1" applyBorder="1" applyAlignment="1">
      <alignment wrapText="1"/>
    </xf>
    <xf numFmtId="3" fontId="8" fillId="0" borderId="8" xfId="0" applyNumberFormat="1" applyFont="1" applyBorder="1" applyAlignment="1"/>
    <xf numFmtId="0" fontId="5" fillId="0" borderId="8" xfId="0" applyFont="1" applyBorder="1" applyAlignment="1"/>
    <xf numFmtId="0" fontId="7" fillId="0" borderId="1" xfId="0" applyFont="1" applyBorder="1" applyAlignment="1">
      <alignment wrapText="1"/>
    </xf>
    <xf numFmtId="0" fontId="7" fillId="0" borderId="0" xfId="0" applyFont="1" applyAlignment="1"/>
    <xf numFmtId="3" fontId="5" fillId="0" borderId="8" xfId="0" applyNumberFormat="1" applyFont="1" applyBorder="1" applyAlignment="1"/>
    <xf numFmtId="0" fontId="7" fillId="0" borderId="0" xfId="0" applyFont="1" applyBorder="1" applyAlignment="1">
      <alignment wrapText="1"/>
    </xf>
    <xf numFmtId="0" fontId="7" fillId="0" borderId="8" xfId="0" applyFont="1" applyBorder="1" applyAlignment="1">
      <alignment wrapText="1"/>
    </xf>
    <xf numFmtId="3" fontId="8" fillId="0" borderId="0" xfId="0" applyNumberFormat="1" applyFont="1" applyAlignment="1">
      <alignment vertical="center"/>
    </xf>
    <xf numFmtId="3" fontId="15" fillId="0" borderId="8" xfId="0" applyNumberFormat="1" applyFont="1" applyBorder="1" applyAlignment="1">
      <alignment vertical="center"/>
    </xf>
    <xf numFmtId="0" fontId="13" fillId="0" borderId="8" xfId="0" applyFont="1" applyBorder="1" applyAlignment="1"/>
    <xf numFmtId="0" fontId="16" fillId="0" borderId="1" xfId="0" applyFont="1" applyBorder="1" applyAlignment="1">
      <alignment vertical="center"/>
    </xf>
    <xf numFmtId="0" fontId="12" fillId="4" borderId="18" xfId="0" applyFont="1" applyFill="1" applyBorder="1" applyAlignment="1">
      <alignment horizontal="left" vertical="center"/>
    </xf>
    <xf numFmtId="0" fontId="12" fillId="4" borderId="0" xfId="0" applyFont="1" applyFill="1" applyBorder="1" applyAlignment="1">
      <alignment horizontal="left" vertical="center"/>
    </xf>
    <xf numFmtId="0" fontId="12" fillId="4" borderId="19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/>
    </xf>
    <xf numFmtId="3" fontId="7" fillId="0" borderId="8" xfId="0" applyNumberFormat="1" applyFont="1" applyBorder="1" applyAlignment="1">
      <alignment vertical="center"/>
    </xf>
    <xf numFmtId="3" fontId="7" fillId="0" borderId="17" xfId="0" applyNumberFormat="1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3" fontId="8" fillId="0" borderId="10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15" fillId="2" borderId="15" xfId="0" applyFont="1" applyFill="1" applyBorder="1" applyAlignment="1">
      <alignment vertical="center" wrapText="1"/>
    </xf>
    <xf numFmtId="0" fontId="8" fillId="0" borderId="2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6" fillId="4" borderId="9" xfId="0" applyFont="1" applyFill="1" applyBorder="1" applyAlignment="1">
      <alignment horizontal="center" wrapText="1"/>
    </xf>
    <xf numFmtId="0" fontId="16" fillId="4" borderId="11" xfId="0" applyFont="1" applyFill="1" applyBorder="1" applyAlignment="1">
      <alignment horizontal="center" wrapText="1"/>
    </xf>
    <xf numFmtId="0" fontId="16" fillId="4" borderId="12" xfId="0" applyFont="1" applyFill="1" applyBorder="1" applyAlignment="1">
      <alignment horizontal="center" wrapText="1"/>
    </xf>
    <xf numFmtId="0" fontId="10" fillId="4" borderId="9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center" textRotation="180" wrapText="1"/>
    </xf>
    <xf numFmtId="0" fontId="6" fillId="3" borderId="6" xfId="0" applyFont="1" applyFill="1" applyBorder="1" applyAlignment="1">
      <alignment vertical="center" textRotation="180" wrapText="1"/>
    </xf>
    <xf numFmtId="0" fontId="14" fillId="4" borderId="0" xfId="0" applyFont="1" applyFill="1" applyBorder="1" applyAlignment="1">
      <alignment horizontal="center" wrapText="1"/>
    </xf>
    <xf numFmtId="0" fontId="14" fillId="4" borderId="19" xfId="0" applyFont="1" applyFill="1" applyBorder="1" applyAlignment="1">
      <alignment horizont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/>
    </xf>
    <xf numFmtId="0" fontId="16" fillId="4" borderId="11" xfId="0" applyFont="1" applyFill="1" applyBorder="1" applyAlignment="1">
      <alignment horizontal="center"/>
    </xf>
    <xf numFmtId="0" fontId="16" fillId="4" borderId="12" xfId="0" applyFont="1" applyFill="1" applyBorder="1" applyAlignment="1">
      <alignment horizontal="center"/>
    </xf>
  </cellXfs>
  <cellStyles count="2">
    <cellStyle name="Milliers [0]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1"/>
  <sheetViews>
    <sheetView tabSelected="1" zoomScale="120" zoomScaleNormal="120" workbookViewId="0">
      <pane ySplit="6" topLeftCell="A111" activePane="bottomLeft" state="frozen"/>
      <selection pane="bottomLeft" activeCell="G116" sqref="G116"/>
    </sheetView>
  </sheetViews>
  <sheetFormatPr baseColWidth="10" defaultRowHeight="15" x14ac:dyDescent="0.25"/>
  <cols>
    <col min="2" max="2" width="10.42578125" customWidth="1"/>
    <col min="3" max="3" width="8.28515625" customWidth="1"/>
    <col min="4" max="4" width="11.42578125" customWidth="1"/>
    <col min="5" max="5" width="10.28515625" customWidth="1"/>
    <col min="6" max="6" width="9.85546875" customWidth="1"/>
    <col min="7" max="7" width="9" customWidth="1"/>
    <col min="8" max="8" width="8.7109375" customWidth="1"/>
    <col min="9" max="10" width="8.5703125" customWidth="1"/>
    <col min="11" max="11" width="8.140625" customWidth="1"/>
    <col min="12" max="12" width="9" customWidth="1"/>
    <col min="13" max="13" width="9.5703125" customWidth="1"/>
    <col min="14" max="14" width="8.28515625" customWidth="1"/>
  </cols>
  <sheetData>
    <row r="1" spans="1:14" x14ac:dyDescent="0.25">
      <c r="A1" s="152" t="s">
        <v>52</v>
      </c>
      <c r="B1" s="3"/>
      <c r="C1" s="3"/>
      <c r="D1" s="3"/>
      <c r="E1" s="3"/>
      <c r="F1" s="3"/>
      <c r="G1" s="3"/>
      <c r="K1" s="3"/>
      <c r="L1" s="3"/>
      <c r="M1" s="3"/>
      <c r="N1" s="3"/>
    </row>
    <row r="2" spans="1:14" x14ac:dyDescent="0.25">
      <c r="B2" s="42"/>
      <c r="C2" s="42"/>
      <c r="D2" s="3"/>
      <c r="E2" s="3"/>
      <c r="G2" s="42"/>
      <c r="H2" s="42"/>
      <c r="I2" s="3"/>
      <c r="J2" s="3"/>
      <c r="K2" s="3"/>
      <c r="L2" s="3"/>
      <c r="M2" s="3"/>
      <c r="N2" s="3"/>
    </row>
    <row r="3" spans="1:14" x14ac:dyDescent="0.25">
      <c r="A3" s="3"/>
      <c r="B3" s="3"/>
      <c r="C3" s="3"/>
      <c r="D3" s="3"/>
      <c r="E3" s="3"/>
      <c r="F3" s="167" t="s">
        <v>53</v>
      </c>
      <c r="G3" s="167"/>
      <c r="H3" s="167"/>
      <c r="I3" s="3"/>
      <c r="J3" s="3"/>
      <c r="K3" s="3"/>
      <c r="L3" s="3"/>
      <c r="M3" s="3"/>
      <c r="N3" s="3"/>
    </row>
    <row r="4" spans="1:14" ht="15.75" thickBo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9.25" customHeight="1" thickBot="1" x14ac:dyDescent="0.3">
      <c r="A5" s="171" t="s">
        <v>239</v>
      </c>
      <c r="B5" s="171" t="s">
        <v>0</v>
      </c>
      <c r="C5" s="171" t="s">
        <v>1</v>
      </c>
      <c r="D5" s="4"/>
      <c r="E5" s="171" t="s">
        <v>185</v>
      </c>
      <c r="F5" s="171" t="s">
        <v>184</v>
      </c>
      <c r="G5" s="168" t="s">
        <v>186</v>
      </c>
      <c r="H5" s="169"/>
      <c r="I5" s="169"/>
      <c r="J5" s="169"/>
      <c r="K5" s="168" t="s">
        <v>187</v>
      </c>
      <c r="L5" s="169"/>
      <c r="M5" s="169"/>
      <c r="N5" s="170"/>
    </row>
    <row r="6" spans="1:14" ht="47.25" customHeight="1" x14ac:dyDescent="0.25">
      <c r="A6" s="172"/>
      <c r="B6" s="172"/>
      <c r="C6" s="172"/>
      <c r="D6" s="5" t="s">
        <v>4</v>
      </c>
      <c r="E6" s="172"/>
      <c r="F6" s="172"/>
      <c r="G6" s="6" t="s">
        <v>5</v>
      </c>
      <c r="H6" s="6" t="s">
        <v>6</v>
      </c>
      <c r="I6" s="6" t="s">
        <v>7</v>
      </c>
      <c r="J6" s="6" t="s">
        <v>56</v>
      </c>
      <c r="K6" s="7" t="s">
        <v>2</v>
      </c>
      <c r="L6" s="7" t="s">
        <v>61</v>
      </c>
      <c r="M6" s="7" t="s">
        <v>8</v>
      </c>
      <c r="N6" s="7" t="s">
        <v>9</v>
      </c>
    </row>
    <row r="7" spans="1:14" ht="20.25" customHeight="1" x14ac:dyDescent="0.25">
      <c r="A7" s="173" t="s">
        <v>180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4"/>
    </row>
    <row r="8" spans="1:14" ht="64.5" thickBot="1" x14ac:dyDescent="0.3">
      <c r="A8" s="56" t="s">
        <v>237</v>
      </c>
      <c r="B8" s="60" t="s">
        <v>10</v>
      </c>
      <c r="C8" s="56">
        <v>1</v>
      </c>
      <c r="D8" s="56" t="s">
        <v>55</v>
      </c>
      <c r="E8" s="56">
        <v>350</v>
      </c>
      <c r="F8" s="56">
        <f>C8*E8</f>
        <v>350</v>
      </c>
      <c r="G8" s="56">
        <v>350</v>
      </c>
      <c r="H8" s="56">
        <v>0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350</v>
      </c>
    </row>
    <row r="9" spans="1:14" ht="115.5" thickBot="1" x14ac:dyDescent="0.3">
      <c r="A9" s="153" t="s">
        <v>235</v>
      </c>
      <c r="B9" s="64" t="s">
        <v>11</v>
      </c>
      <c r="C9" s="154">
        <v>1</v>
      </c>
      <c r="D9" s="56" t="s">
        <v>57</v>
      </c>
      <c r="E9" s="56">
        <v>500</v>
      </c>
      <c r="F9" s="56">
        <f t="shared" ref="F9:F19" si="0">C9*E9</f>
        <v>500</v>
      </c>
      <c r="G9" s="56">
        <v>0</v>
      </c>
      <c r="H9" s="56">
        <v>0</v>
      </c>
      <c r="I9" s="56">
        <v>0</v>
      </c>
      <c r="J9" s="56">
        <v>500</v>
      </c>
      <c r="K9" s="56">
        <v>0</v>
      </c>
      <c r="L9" s="56">
        <v>0</v>
      </c>
      <c r="M9" s="56">
        <v>0</v>
      </c>
      <c r="N9" s="56">
        <v>500</v>
      </c>
    </row>
    <row r="10" spans="1:14" ht="51.75" thickBot="1" x14ac:dyDescent="0.3">
      <c r="A10" s="153" t="s">
        <v>236</v>
      </c>
      <c r="B10" s="56" t="s">
        <v>234</v>
      </c>
      <c r="C10" s="46">
        <v>1</v>
      </c>
      <c r="D10" s="56" t="s">
        <v>58</v>
      </c>
      <c r="E10" s="56">
        <v>300</v>
      </c>
      <c r="F10" s="56">
        <f t="shared" si="0"/>
        <v>300</v>
      </c>
      <c r="G10" s="56">
        <v>300</v>
      </c>
      <c r="H10" s="56">
        <v>0</v>
      </c>
      <c r="I10" s="56">
        <v>0</v>
      </c>
      <c r="J10" s="56">
        <v>0</v>
      </c>
      <c r="K10" s="56">
        <v>300</v>
      </c>
      <c r="L10" s="56"/>
      <c r="M10" s="56">
        <v>0</v>
      </c>
      <c r="N10" s="56">
        <v>0</v>
      </c>
    </row>
    <row r="11" spans="1:14" ht="39" thickBot="1" x14ac:dyDescent="0.3">
      <c r="A11" s="56" t="s">
        <v>233</v>
      </c>
      <c r="B11" s="56" t="s">
        <v>12</v>
      </c>
      <c r="C11" s="49">
        <v>1</v>
      </c>
      <c r="D11" s="51" t="s">
        <v>58</v>
      </c>
      <c r="E11" s="56">
        <v>1500</v>
      </c>
      <c r="F11" s="56">
        <v>1500</v>
      </c>
      <c r="G11" s="56">
        <v>0</v>
      </c>
      <c r="H11" s="56">
        <v>0</v>
      </c>
      <c r="I11" s="56">
        <v>0</v>
      </c>
      <c r="J11" s="56">
        <v>1500</v>
      </c>
      <c r="K11" s="56">
        <v>500</v>
      </c>
      <c r="L11" s="56">
        <v>0</v>
      </c>
      <c r="M11" s="56">
        <v>0</v>
      </c>
      <c r="N11" s="56" t="s">
        <v>188</v>
      </c>
    </row>
    <row r="12" spans="1:14" ht="26.25" thickBot="1" x14ac:dyDescent="0.3">
      <c r="A12" s="56" t="s">
        <v>62</v>
      </c>
      <c r="B12" s="57" t="s">
        <v>63</v>
      </c>
      <c r="C12" s="155">
        <v>4</v>
      </c>
      <c r="D12" s="58"/>
      <c r="E12" s="56">
        <v>450</v>
      </c>
      <c r="F12" s="56">
        <f>C12*E12</f>
        <v>1800</v>
      </c>
      <c r="G12" s="56">
        <v>450</v>
      </c>
      <c r="H12" s="56">
        <v>450</v>
      </c>
      <c r="I12" s="56">
        <v>450</v>
      </c>
      <c r="J12" s="56">
        <v>450</v>
      </c>
      <c r="K12" s="56">
        <v>1800</v>
      </c>
      <c r="L12" s="56">
        <v>0</v>
      </c>
      <c r="M12" s="56">
        <v>0</v>
      </c>
      <c r="N12" s="56">
        <v>0</v>
      </c>
    </row>
    <row r="13" spans="1:14" ht="26.25" thickBot="1" x14ac:dyDescent="0.3">
      <c r="A13" s="56" t="s">
        <v>64</v>
      </c>
      <c r="B13" s="57" t="s">
        <v>65</v>
      </c>
      <c r="C13" s="155">
        <v>1</v>
      </c>
      <c r="D13" s="58"/>
      <c r="E13" s="56">
        <v>100</v>
      </c>
      <c r="F13" s="56">
        <f t="shared" si="0"/>
        <v>100</v>
      </c>
      <c r="G13" s="56">
        <v>100</v>
      </c>
      <c r="H13" s="56">
        <v>0</v>
      </c>
      <c r="I13" s="56">
        <v>0</v>
      </c>
      <c r="J13" s="56">
        <v>0</v>
      </c>
      <c r="K13" s="56">
        <v>100</v>
      </c>
      <c r="L13" s="56">
        <v>0</v>
      </c>
      <c r="M13" s="56">
        <v>0</v>
      </c>
      <c r="N13" s="56">
        <v>0</v>
      </c>
    </row>
    <row r="14" spans="1:14" ht="26.25" thickBot="1" x14ac:dyDescent="0.3">
      <c r="A14" s="56" t="s">
        <v>75</v>
      </c>
      <c r="B14" s="57" t="s">
        <v>66</v>
      </c>
      <c r="C14" s="155">
        <v>1</v>
      </c>
      <c r="D14" s="58" t="s">
        <v>58</v>
      </c>
      <c r="E14" s="59">
        <v>8900</v>
      </c>
      <c r="F14" s="11">
        <f t="shared" si="0"/>
        <v>8900</v>
      </c>
      <c r="G14" s="58">
        <v>0</v>
      </c>
      <c r="H14" s="58">
        <v>8900</v>
      </c>
      <c r="I14" s="58">
        <v>0</v>
      </c>
      <c r="J14" s="58">
        <v>0</v>
      </c>
      <c r="K14" s="58">
        <v>8900</v>
      </c>
      <c r="L14" s="58">
        <v>0</v>
      </c>
      <c r="M14" s="58">
        <v>0</v>
      </c>
      <c r="N14" s="58">
        <v>0</v>
      </c>
    </row>
    <row r="15" spans="1:14" ht="90" thickBot="1" x14ac:dyDescent="0.3">
      <c r="A15" s="56" t="s">
        <v>67</v>
      </c>
      <c r="B15" s="57" t="s">
        <v>68</v>
      </c>
      <c r="C15" s="155">
        <v>5</v>
      </c>
      <c r="D15" s="58"/>
      <c r="E15" s="59">
        <v>240</v>
      </c>
      <c r="F15" s="44">
        <f t="shared" si="0"/>
        <v>1200</v>
      </c>
      <c r="G15" s="58">
        <v>0</v>
      </c>
      <c r="H15" s="58">
        <v>0</v>
      </c>
      <c r="I15" s="58">
        <v>0</v>
      </c>
      <c r="J15" s="58">
        <v>240</v>
      </c>
      <c r="K15" s="58">
        <v>0</v>
      </c>
      <c r="L15" s="58">
        <v>0</v>
      </c>
      <c r="M15" s="58">
        <v>0</v>
      </c>
      <c r="N15" s="58">
        <v>1200</v>
      </c>
    </row>
    <row r="16" spans="1:14" ht="77.25" thickBot="1" x14ac:dyDescent="0.3">
      <c r="A16" s="56" t="s">
        <v>69</v>
      </c>
      <c r="B16" s="57" t="s">
        <v>70</v>
      </c>
      <c r="C16" s="58">
        <v>1</v>
      </c>
      <c r="D16" s="58" t="s">
        <v>120</v>
      </c>
      <c r="E16" s="59">
        <v>2000</v>
      </c>
      <c r="F16" s="43">
        <f t="shared" si="0"/>
        <v>2000</v>
      </c>
      <c r="G16" s="58">
        <v>500</v>
      </c>
      <c r="H16" s="58">
        <v>500</v>
      </c>
      <c r="I16" s="58">
        <v>500</v>
      </c>
      <c r="J16" s="58">
        <v>500</v>
      </c>
      <c r="K16" s="58">
        <v>2000</v>
      </c>
      <c r="L16" s="58">
        <v>0</v>
      </c>
      <c r="M16" s="58">
        <v>0</v>
      </c>
      <c r="N16" s="58">
        <v>0</v>
      </c>
    </row>
    <row r="17" spans="1:14" ht="51.75" thickBot="1" x14ac:dyDescent="0.3">
      <c r="A17" s="56" t="s">
        <v>71</v>
      </c>
      <c r="B17" s="57"/>
      <c r="C17" s="155"/>
      <c r="D17" s="58" t="s">
        <v>76</v>
      </c>
      <c r="E17" s="59" t="s">
        <v>60</v>
      </c>
      <c r="F17" s="44">
        <v>0</v>
      </c>
      <c r="G17" s="58">
        <v>0</v>
      </c>
      <c r="H17" s="58">
        <v>0</v>
      </c>
      <c r="I17" s="58">
        <v>0</v>
      </c>
      <c r="J17" s="58">
        <v>0</v>
      </c>
      <c r="K17" s="58">
        <v>0</v>
      </c>
      <c r="L17" s="58">
        <v>0</v>
      </c>
      <c r="M17" s="58">
        <v>0</v>
      </c>
      <c r="N17" s="58">
        <v>0</v>
      </c>
    </row>
    <row r="18" spans="1:14" ht="26.25" thickBot="1" x14ac:dyDescent="0.3">
      <c r="A18" s="56" t="s">
        <v>72</v>
      </c>
      <c r="B18" s="57" t="s">
        <v>73</v>
      </c>
      <c r="C18" s="155">
        <v>1</v>
      </c>
      <c r="D18" s="58" t="s">
        <v>55</v>
      </c>
      <c r="E18" s="59">
        <v>500</v>
      </c>
      <c r="F18" s="11">
        <f t="shared" si="0"/>
        <v>500</v>
      </c>
      <c r="G18" s="58">
        <v>0</v>
      </c>
      <c r="H18" s="58">
        <v>0</v>
      </c>
      <c r="I18" s="58">
        <v>0</v>
      </c>
      <c r="J18" s="58">
        <v>500</v>
      </c>
      <c r="K18" s="58">
        <v>500</v>
      </c>
      <c r="L18" s="58">
        <v>0</v>
      </c>
      <c r="M18" s="58">
        <v>0</v>
      </c>
      <c r="N18" s="58">
        <v>0</v>
      </c>
    </row>
    <row r="19" spans="1:14" s="1" customFormat="1" ht="51" x14ac:dyDescent="0.25">
      <c r="A19" s="60" t="s">
        <v>74</v>
      </c>
      <c r="B19" s="61" t="s">
        <v>68</v>
      </c>
      <c r="C19" s="156">
        <v>1</v>
      </c>
      <c r="D19" s="62" t="s">
        <v>77</v>
      </c>
      <c r="E19" s="63">
        <v>500</v>
      </c>
      <c r="F19" s="44">
        <f t="shared" si="0"/>
        <v>500</v>
      </c>
      <c r="G19" s="62">
        <v>0</v>
      </c>
      <c r="H19" s="62">
        <v>0</v>
      </c>
      <c r="I19" s="62">
        <v>0</v>
      </c>
      <c r="J19" s="62">
        <v>500</v>
      </c>
      <c r="K19" s="62">
        <v>0</v>
      </c>
      <c r="L19" s="62">
        <v>0</v>
      </c>
      <c r="M19" s="62">
        <v>0</v>
      </c>
      <c r="N19" s="62">
        <v>500</v>
      </c>
    </row>
    <row r="20" spans="1:14" s="1" customFormat="1" ht="38.25" x14ac:dyDescent="0.25">
      <c r="A20" s="64" t="s">
        <v>78</v>
      </c>
      <c r="B20" s="64" t="s">
        <v>79</v>
      </c>
      <c r="C20" s="157">
        <v>1</v>
      </c>
      <c r="D20" s="65" t="s">
        <v>77</v>
      </c>
      <c r="E20" s="66" t="s">
        <v>60</v>
      </c>
      <c r="F20" s="44">
        <v>0</v>
      </c>
      <c r="G20" s="67">
        <v>0</v>
      </c>
      <c r="H20" s="65">
        <v>0</v>
      </c>
      <c r="I20" s="65">
        <v>0</v>
      </c>
      <c r="J20" s="65">
        <v>0</v>
      </c>
      <c r="K20" s="65">
        <v>0</v>
      </c>
      <c r="L20" s="65">
        <v>0</v>
      </c>
      <c r="M20" s="65">
        <v>0</v>
      </c>
      <c r="N20" s="65">
        <v>0</v>
      </c>
    </row>
    <row r="21" spans="1:14" ht="37.5" customHeight="1" x14ac:dyDescent="0.25">
      <c r="A21" s="68" t="s">
        <v>3</v>
      </c>
      <c r="B21" s="69"/>
      <c r="C21" s="69"/>
      <c r="D21" s="69"/>
      <c r="E21" s="70"/>
      <c r="F21" s="71">
        <f t="shared" ref="F21:N21" si="1">SUM(F8:F20)</f>
        <v>17650</v>
      </c>
      <c r="G21" s="72">
        <f t="shared" si="1"/>
        <v>1700</v>
      </c>
      <c r="H21" s="69">
        <f t="shared" si="1"/>
        <v>9850</v>
      </c>
      <c r="I21" s="69">
        <f t="shared" si="1"/>
        <v>950</v>
      </c>
      <c r="J21" s="69">
        <f t="shared" si="1"/>
        <v>4190</v>
      </c>
      <c r="K21" s="71">
        <f t="shared" si="1"/>
        <v>14100</v>
      </c>
      <c r="L21" s="71">
        <f t="shared" si="1"/>
        <v>0</v>
      </c>
      <c r="M21" s="69">
        <f t="shared" si="1"/>
        <v>0</v>
      </c>
      <c r="N21" s="71">
        <f t="shared" si="1"/>
        <v>2550</v>
      </c>
    </row>
    <row r="22" spans="1:14" ht="28.5" customHeight="1" x14ac:dyDescent="0.25">
      <c r="A22" s="175" t="s">
        <v>243</v>
      </c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7"/>
    </row>
    <row r="23" spans="1:14" ht="25.5" x14ac:dyDescent="0.25">
      <c r="A23" s="74" t="s">
        <v>80</v>
      </c>
      <c r="B23" s="14" t="s">
        <v>13</v>
      </c>
      <c r="C23" s="158">
        <v>1</v>
      </c>
      <c r="D23" s="14" t="s">
        <v>81</v>
      </c>
      <c r="E23" s="14">
        <v>11000</v>
      </c>
      <c r="F23" s="14">
        <f>C23*E23</f>
        <v>11000</v>
      </c>
      <c r="G23" s="14">
        <v>11000000</v>
      </c>
      <c r="H23" s="14">
        <v>0</v>
      </c>
      <c r="I23" s="14">
        <v>0</v>
      </c>
      <c r="J23" s="14">
        <v>0</v>
      </c>
      <c r="K23" s="14">
        <v>11000</v>
      </c>
      <c r="L23" s="14">
        <v>0</v>
      </c>
      <c r="M23" s="14">
        <v>0</v>
      </c>
      <c r="N23" s="14">
        <v>0</v>
      </c>
    </row>
    <row r="24" spans="1:14" ht="51.75" thickBot="1" x14ac:dyDescent="0.3">
      <c r="A24" s="20" t="s">
        <v>232</v>
      </c>
      <c r="B24" s="21" t="s">
        <v>13</v>
      </c>
      <c r="C24" s="22">
        <v>3</v>
      </c>
      <c r="D24" s="23" t="s">
        <v>100</v>
      </c>
      <c r="E24" s="15">
        <v>4000</v>
      </c>
      <c r="F24" s="14">
        <f t="shared" ref="F24:F31" si="2">C24*E24</f>
        <v>12000</v>
      </c>
      <c r="G24" s="14">
        <v>0</v>
      </c>
      <c r="H24" s="14">
        <v>0</v>
      </c>
      <c r="I24" s="14">
        <v>0</v>
      </c>
      <c r="J24" s="14">
        <v>12000</v>
      </c>
      <c r="K24" s="14">
        <v>0</v>
      </c>
      <c r="L24" s="14">
        <v>0</v>
      </c>
      <c r="M24" s="14">
        <v>0</v>
      </c>
      <c r="N24" s="15">
        <v>12000</v>
      </c>
    </row>
    <row r="25" spans="1:14" ht="77.25" thickBot="1" x14ac:dyDescent="0.3">
      <c r="A25" s="18" t="s">
        <v>231</v>
      </c>
      <c r="B25" s="9" t="s">
        <v>82</v>
      </c>
      <c r="C25" s="22">
        <v>4</v>
      </c>
      <c r="D25" s="23" t="s">
        <v>83</v>
      </c>
      <c r="E25" s="15">
        <v>32000</v>
      </c>
      <c r="F25" s="14">
        <f t="shared" si="2"/>
        <v>128000</v>
      </c>
      <c r="G25" s="14">
        <v>32000</v>
      </c>
      <c r="H25" s="14">
        <v>0</v>
      </c>
      <c r="I25" s="14">
        <v>0</v>
      </c>
      <c r="J25" s="14">
        <v>96000</v>
      </c>
      <c r="K25" s="14">
        <v>0</v>
      </c>
      <c r="L25" s="14">
        <v>32000</v>
      </c>
      <c r="M25" s="14">
        <v>0</v>
      </c>
      <c r="N25" s="15">
        <v>128000</v>
      </c>
    </row>
    <row r="26" spans="1:14" ht="102" x14ac:dyDescent="0.25">
      <c r="A26" s="18" t="s">
        <v>230</v>
      </c>
      <c r="B26" s="17" t="s">
        <v>102</v>
      </c>
      <c r="C26" s="10">
        <v>100</v>
      </c>
      <c r="D26" s="37" t="s">
        <v>103</v>
      </c>
      <c r="E26" s="15">
        <v>30</v>
      </c>
      <c r="F26" s="14">
        <f t="shared" si="2"/>
        <v>3000</v>
      </c>
      <c r="G26" s="14" t="s">
        <v>59</v>
      </c>
      <c r="H26" s="14"/>
      <c r="I26" s="14"/>
      <c r="J26" s="14"/>
      <c r="K26" s="14">
        <v>0</v>
      </c>
      <c r="L26" s="14"/>
      <c r="M26" s="14">
        <v>0</v>
      </c>
      <c r="N26" s="15">
        <v>3000</v>
      </c>
    </row>
    <row r="27" spans="1:14" ht="38.25" x14ac:dyDescent="0.25">
      <c r="A27" s="18" t="s">
        <v>101</v>
      </c>
      <c r="B27" s="19" t="s">
        <v>102</v>
      </c>
      <c r="C27" s="13">
        <v>1000</v>
      </c>
      <c r="D27" s="20" t="s">
        <v>2</v>
      </c>
      <c r="E27" s="75">
        <v>10</v>
      </c>
      <c r="F27" s="14">
        <f t="shared" si="2"/>
        <v>10000</v>
      </c>
      <c r="G27" s="14" t="s">
        <v>59</v>
      </c>
      <c r="H27" s="14"/>
      <c r="I27" s="14"/>
      <c r="J27" s="14"/>
      <c r="K27" s="15">
        <v>10000</v>
      </c>
      <c r="L27" s="15">
        <v>0</v>
      </c>
      <c r="M27" s="14">
        <v>0</v>
      </c>
      <c r="N27" s="14">
        <v>0</v>
      </c>
    </row>
    <row r="28" spans="1:14" ht="26.25" thickBot="1" x14ac:dyDescent="0.3">
      <c r="A28" s="25" t="s">
        <v>104</v>
      </c>
      <c r="B28" s="26" t="s">
        <v>105</v>
      </c>
      <c r="C28" s="159">
        <v>5</v>
      </c>
      <c r="D28" s="27" t="s">
        <v>106</v>
      </c>
      <c r="E28" s="27">
        <v>250</v>
      </c>
      <c r="F28" s="14">
        <f t="shared" si="2"/>
        <v>1250</v>
      </c>
      <c r="G28" s="27">
        <v>0</v>
      </c>
      <c r="H28" s="27">
        <v>250</v>
      </c>
      <c r="I28" s="27">
        <v>0</v>
      </c>
      <c r="J28" s="27">
        <v>0</v>
      </c>
      <c r="K28" s="27">
        <v>250</v>
      </c>
      <c r="L28" s="27"/>
      <c r="M28" s="27">
        <v>0</v>
      </c>
      <c r="N28" s="27">
        <v>250</v>
      </c>
    </row>
    <row r="29" spans="1:14" ht="39" thickBot="1" x14ac:dyDescent="0.3">
      <c r="A29" s="25" t="s">
        <v>107</v>
      </c>
      <c r="B29" s="26" t="s">
        <v>108</v>
      </c>
      <c r="C29" s="159">
        <v>1</v>
      </c>
      <c r="D29" s="27" t="s">
        <v>106</v>
      </c>
      <c r="E29" s="27">
        <v>500</v>
      </c>
      <c r="F29" s="14">
        <f t="shared" si="2"/>
        <v>500</v>
      </c>
      <c r="G29" s="27">
        <v>0</v>
      </c>
      <c r="H29" s="27">
        <v>500</v>
      </c>
      <c r="I29" s="27">
        <v>0</v>
      </c>
      <c r="J29" s="27">
        <v>0</v>
      </c>
      <c r="K29" s="27">
        <v>500</v>
      </c>
      <c r="L29" s="27">
        <v>0</v>
      </c>
      <c r="M29" s="27">
        <v>0</v>
      </c>
      <c r="N29" s="27">
        <v>0</v>
      </c>
    </row>
    <row r="30" spans="1:14" ht="39" thickBot="1" x14ac:dyDescent="0.3">
      <c r="A30" s="28" t="s">
        <v>109</v>
      </c>
      <c r="B30" s="26" t="s">
        <v>110</v>
      </c>
      <c r="C30" s="159">
        <v>1</v>
      </c>
      <c r="D30" s="27" t="s">
        <v>106</v>
      </c>
      <c r="E30" s="27">
        <v>500</v>
      </c>
      <c r="F30" s="14">
        <f t="shared" si="2"/>
        <v>500</v>
      </c>
      <c r="G30" s="27"/>
      <c r="H30" s="27">
        <v>500</v>
      </c>
      <c r="I30" s="27">
        <v>0</v>
      </c>
      <c r="J30" s="27">
        <v>0</v>
      </c>
      <c r="K30" s="27">
        <v>500</v>
      </c>
      <c r="L30" s="27">
        <v>0</v>
      </c>
      <c r="M30" s="27">
        <v>0</v>
      </c>
      <c r="N30" s="27">
        <v>0</v>
      </c>
    </row>
    <row r="31" spans="1:14" ht="63.75" x14ac:dyDescent="0.25">
      <c r="A31" s="77" t="s">
        <v>111</v>
      </c>
      <c r="B31" s="78" t="s">
        <v>112</v>
      </c>
      <c r="C31" s="160">
        <v>1</v>
      </c>
      <c r="D31" s="79" t="s">
        <v>106</v>
      </c>
      <c r="E31" s="79">
        <v>360</v>
      </c>
      <c r="F31" s="80">
        <f t="shared" si="2"/>
        <v>360</v>
      </c>
      <c r="G31" s="79">
        <v>0</v>
      </c>
      <c r="H31" s="79">
        <v>360</v>
      </c>
      <c r="I31" s="79">
        <v>0</v>
      </c>
      <c r="J31" s="79">
        <v>0</v>
      </c>
      <c r="K31" s="79">
        <v>360</v>
      </c>
      <c r="L31" s="79">
        <v>0</v>
      </c>
      <c r="M31" s="79">
        <v>0</v>
      </c>
      <c r="N31" s="79">
        <v>0</v>
      </c>
    </row>
    <row r="32" spans="1:14" x14ac:dyDescent="0.25">
      <c r="A32" s="81" t="s">
        <v>189</v>
      </c>
      <c r="B32" s="82"/>
      <c r="C32" s="83"/>
      <c r="D32" s="83"/>
      <c r="E32" s="83"/>
      <c r="F32" s="84">
        <f t="shared" ref="F32:N32" si="3">SUM(F23:F31)</f>
        <v>166610</v>
      </c>
      <c r="G32" s="83">
        <f t="shared" si="3"/>
        <v>11032000</v>
      </c>
      <c r="H32" s="83">
        <f t="shared" si="3"/>
        <v>1610</v>
      </c>
      <c r="I32" s="83">
        <f t="shared" si="3"/>
        <v>0</v>
      </c>
      <c r="J32" s="83">
        <f t="shared" si="3"/>
        <v>108000</v>
      </c>
      <c r="K32" s="83">
        <f t="shared" si="3"/>
        <v>22610</v>
      </c>
      <c r="L32" s="83">
        <f t="shared" si="3"/>
        <v>32000</v>
      </c>
      <c r="M32" s="83">
        <f t="shared" si="3"/>
        <v>0</v>
      </c>
      <c r="N32" s="83">
        <f t="shared" si="3"/>
        <v>143250</v>
      </c>
    </row>
    <row r="33" spans="1:14" x14ac:dyDescent="0.25">
      <c r="A33" s="178" t="s">
        <v>242</v>
      </c>
      <c r="B33" s="179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80"/>
    </row>
    <row r="34" spans="1:14" ht="64.5" thickBot="1" x14ac:dyDescent="0.3">
      <c r="A34" s="85" t="s">
        <v>229</v>
      </c>
      <c r="B34" s="86" t="s">
        <v>14</v>
      </c>
      <c r="C34" s="87">
        <v>1</v>
      </c>
      <c r="D34" s="23" t="s">
        <v>151</v>
      </c>
      <c r="E34" s="97">
        <v>25000</v>
      </c>
      <c r="F34" s="91">
        <f>E34*C34</f>
        <v>25000</v>
      </c>
      <c r="G34" s="100">
        <v>25000</v>
      </c>
      <c r="H34" s="99">
        <v>0</v>
      </c>
      <c r="I34" s="99">
        <v>0</v>
      </c>
      <c r="J34" s="99">
        <v>0</v>
      </c>
      <c r="K34" s="99">
        <v>0</v>
      </c>
      <c r="L34" s="99">
        <v>0</v>
      </c>
      <c r="M34" s="101">
        <v>25000</v>
      </c>
      <c r="N34" s="88">
        <v>0</v>
      </c>
    </row>
    <row r="35" spans="1:14" ht="26.25" thickBot="1" x14ac:dyDescent="0.3">
      <c r="A35" s="20" t="s">
        <v>152</v>
      </c>
      <c r="B35" s="55" t="s">
        <v>92</v>
      </c>
      <c r="C35" s="87">
        <v>90</v>
      </c>
      <c r="D35" s="90" t="s">
        <v>2</v>
      </c>
      <c r="E35" s="98">
        <v>10</v>
      </c>
      <c r="F35" s="91">
        <f t="shared" ref="F35:F43" si="4">E35*C35</f>
        <v>900</v>
      </c>
      <c r="G35" s="100">
        <v>270</v>
      </c>
      <c r="H35" s="99">
        <v>270</v>
      </c>
      <c r="I35" s="99">
        <v>270</v>
      </c>
      <c r="J35" s="99">
        <v>270</v>
      </c>
      <c r="K35" s="99">
        <v>1080</v>
      </c>
      <c r="L35" s="99">
        <v>0</v>
      </c>
      <c r="M35" s="99">
        <v>0</v>
      </c>
      <c r="N35" s="91">
        <v>0</v>
      </c>
    </row>
    <row r="36" spans="1:14" ht="51.75" thickBot="1" x14ac:dyDescent="0.3">
      <c r="A36" s="20" t="s">
        <v>153</v>
      </c>
      <c r="B36" s="55" t="s">
        <v>190</v>
      </c>
      <c r="C36" s="87">
        <v>1</v>
      </c>
      <c r="D36" s="90" t="s">
        <v>2</v>
      </c>
      <c r="E36" s="98">
        <v>3000</v>
      </c>
      <c r="F36" s="91">
        <f t="shared" si="4"/>
        <v>3000</v>
      </c>
      <c r="G36" s="100">
        <v>0</v>
      </c>
      <c r="H36" s="99">
        <v>0</v>
      </c>
      <c r="I36" s="99">
        <v>0</v>
      </c>
      <c r="J36" s="99">
        <v>3000</v>
      </c>
      <c r="K36" s="99">
        <v>3000</v>
      </c>
      <c r="L36" s="99">
        <v>0</v>
      </c>
      <c r="M36" s="99">
        <v>0</v>
      </c>
      <c r="N36" s="91">
        <v>0</v>
      </c>
    </row>
    <row r="37" spans="1:14" ht="26.25" thickBot="1" x14ac:dyDescent="0.3">
      <c r="A37" s="20" t="s">
        <v>154</v>
      </c>
      <c r="B37" s="20" t="s">
        <v>155</v>
      </c>
      <c r="C37" s="87">
        <v>1</v>
      </c>
      <c r="D37" s="90" t="s">
        <v>120</v>
      </c>
      <c r="E37" s="98">
        <v>500</v>
      </c>
      <c r="F37" s="91">
        <f t="shared" si="4"/>
        <v>500</v>
      </c>
      <c r="G37" s="100">
        <v>0</v>
      </c>
      <c r="H37" s="99">
        <v>500</v>
      </c>
      <c r="I37" s="99">
        <v>0</v>
      </c>
      <c r="J37" s="99">
        <v>0</v>
      </c>
      <c r="K37" s="99">
        <v>500</v>
      </c>
      <c r="L37" s="99">
        <v>0</v>
      </c>
      <c r="M37" s="99">
        <v>0</v>
      </c>
      <c r="N37" s="91">
        <v>0</v>
      </c>
    </row>
    <row r="38" spans="1:14" ht="77.25" thickBot="1" x14ac:dyDescent="0.3">
      <c r="A38" s="20" t="s">
        <v>156</v>
      </c>
      <c r="B38" s="20" t="s">
        <v>112</v>
      </c>
      <c r="C38" s="87">
        <v>108</v>
      </c>
      <c r="D38" s="90" t="s">
        <v>120</v>
      </c>
      <c r="E38" s="91">
        <v>20</v>
      </c>
      <c r="F38" s="91">
        <f t="shared" si="4"/>
        <v>2160</v>
      </c>
      <c r="G38" s="100">
        <v>540</v>
      </c>
      <c r="H38" s="99">
        <v>540</v>
      </c>
      <c r="I38" s="99">
        <v>540</v>
      </c>
      <c r="J38" s="99">
        <v>540</v>
      </c>
      <c r="K38" s="99">
        <v>0</v>
      </c>
      <c r="L38" s="99">
        <v>0</v>
      </c>
      <c r="M38" s="99">
        <v>0</v>
      </c>
      <c r="N38" s="91">
        <v>2160</v>
      </c>
    </row>
    <row r="39" spans="1:14" ht="39" thickBot="1" x14ac:dyDescent="0.3">
      <c r="A39" s="92" t="s">
        <v>157</v>
      </c>
      <c r="B39" s="93" t="s">
        <v>158</v>
      </c>
      <c r="C39" s="46">
        <v>9</v>
      </c>
      <c r="D39" s="90" t="s">
        <v>55</v>
      </c>
      <c r="E39" s="91">
        <v>45</v>
      </c>
      <c r="F39" s="91">
        <f t="shared" si="4"/>
        <v>405</v>
      </c>
      <c r="G39" s="100">
        <v>45</v>
      </c>
      <c r="H39" s="99">
        <v>45</v>
      </c>
      <c r="I39" s="99">
        <v>45</v>
      </c>
      <c r="J39" s="99">
        <v>45</v>
      </c>
      <c r="K39" s="99">
        <v>180</v>
      </c>
      <c r="L39" s="99">
        <v>0</v>
      </c>
      <c r="M39" s="99">
        <v>0</v>
      </c>
      <c r="N39" s="91">
        <v>0</v>
      </c>
    </row>
    <row r="40" spans="1:14" ht="38.25" x14ac:dyDescent="0.25">
      <c r="A40" s="93" t="s">
        <v>159</v>
      </c>
      <c r="B40" s="93" t="s">
        <v>160</v>
      </c>
      <c r="C40" s="94">
        <v>3</v>
      </c>
      <c r="D40" s="92" t="s">
        <v>161</v>
      </c>
      <c r="E40" s="95">
        <v>5000</v>
      </c>
      <c r="F40" s="91">
        <f t="shared" si="4"/>
        <v>15000</v>
      </c>
      <c r="G40" s="100">
        <v>0</v>
      </c>
      <c r="H40" s="99">
        <v>0</v>
      </c>
      <c r="I40" s="99">
        <v>0</v>
      </c>
      <c r="J40" s="99">
        <v>15000</v>
      </c>
      <c r="K40" s="99">
        <v>5000</v>
      </c>
      <c r="L40" s="99">
        <v>0</v>
      </c>
      <c r="M40" s="99">
        <v>0</v>
      </c>
      <c r="N40" s="91">
        <v>10000</v>
      </c>
    </row>
    <row r="41" spans="1:14" ht="38.25" x14ac:dyDescent="0.25">
      <c r="A41" s="20" t="s">
        <v>162</v>
      </c>
      <c r="B41" s="20" t="s">
        <v>163</v>
      </c>
      <c r="C41" s="49">
        <v>1</v>
      </c>
      <c r="D41" s="20" t="s">
        <v>164</v>
      </c>
      <c r="E41" s="91"/>
      <c r="F41" s="91">
        <f t="shared" si="4"/>
        <v>0</v>
      </c>
      <c r="G41" s="51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50">
        <v>0</v>
      </c>
      <c r="N41" s="91">
        <v>0</v>
      </c>
    </row>
    <row r="42" spans="1:14" ht="51" x14ac:dyDescent="0.25">
      <c r="A42" s="20" t="s">
        <v>165</v>
      </c>
      <c r="B42" s="20" t="s">
        <v>166</v>
      </c>
      <c r="C42" s="49">
        <v>4</v>
      </c>
      <c r="D42" s="20" t="s">
        <v>167</v>
      </c>
      <c r="E42" s="91"/>
      <c r="F42" s="91">
        <f t="shared" si="4"/>
        <v>0</v>
      </c>
      <c r="G42" s="51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50">
        <v>0</v>
      </c>
      <c r="N42" s="91">
        <v>0</v>
      </c>
    </row>
    <row r="43" spans="1:14" ht="51" x14ac:dyDescent="0.25">
      <c r="A43" s="20" t="s">
        <v>168</v>
      </c>
      <c r="B43" s="20" t="s">
        <v>169</v>
      </c>
      <c r="C43" s="49">
        <v>3</v>
      </c>
      <c r="D43" s="20" t="s">
        <v>170</v>
      </c>
      <c r="E43" s="91"/>
      <c r="F43" s="91">
        <f t="shared" si="4"/>
        <v>0</v>
      </c>
      <c r="G43" s="51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91">
        <v>0</v>
      </c>
    </row>
    <row r="44" spans="1:14" ht="26.25" thickBot="1" x14ac:dyDescent="0.3">
      <c r="A44" s="73" t="s">
        <v>172</v>
      </c>
      <c r="B44" s="55" t="s">
        <v>15</v>
      </c>
      <c r="C44" s="87">
        <v>1</v>
      </c>
      <c r="D44" s="90" t="s">
        <v>171</v>
      </c>
      <c r="E44" s="55">
        <v>5000</v>
      </c>
      <c r="F44" s="88">
        <f>E44*C44</f>
        <v>5000</v>
      </c>
      <c r="G44" s="99">
        <v>0</v>
      </c>
      <c r="H44" s="99">
        <v>5000</v>
      </c>
      <c r="I44" s="99">
        <v>0</v>
      </c>
      <c r="J44" s="99">
        <v>0</v>
      </c>
      <c r="K44" s="99">
        <v>5000</v>
      </c>
      <c r="L44" s="99">
        <v>0</v>
      </c>
      <c r="M44" s="99">
        <v>0</v>
      </c>
      <c r="N44" s="104">
        <v>0</v>
      </c>
    </row>
    <row r="45" spans="1:14" x14ac:dyDescent="0.25">
      <c r="A45" s="68" t="s">
        <v>192</v>
      </c>
      <c r="B45" s="103"/>
      <c r="C45" s="69"/>
      <c r="D45" s="69"/>
      <c r="E45" s="69"/>
      <c r="F45" s="69">
        <f t="shared" ref="F45:N45" si="5">SUM(F34:F44)</f>
        <v>51965</v>
      </c>
      <c r="G45" s="69">
        <f t="shared" si="5"/>
        <v>25855</v>
      </c>
      <c r="H45" s="69">
        <f t="shared" si="5"/>
        <v>6355</v>
      </c>
      <c r="I45" s="69">
        <f t="shared" si="5"/>
        <v>855</v>
      </c>
      <c r="J45" s="69">
        <f t="shared" si="5"/>
        <v>18855</v>
      </c>
      <c r="K45" s="69">
        <f t="shared" si="5"/>
        <v>14760</v>
      </c>
      <c r="L45" s="69">
        <f t="shared" si="5"/>
        <v>0</v>
      </c>
      <c r="M45" s="69">
        <f t="shared" si="5"/>
        <v>25000</v>
      </c>
      <c r="N45" s="69">
        <f t="shared" si="5"/>
        <v>12160</v>
      </c>
    </row>
    <row r="46" spans="1:14" x14ac:dyDescent="0.25">
      <c r="A46" s="181" t="s">
        <v>241</v>
      </c>
      <c r="B46" s="182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3"/>
    </row>
    <row r="47" spans="1:14" ht="115.5" thickBot="1" x14ac:dyDescent="0.3">
      <c r="A47" s="45" t="s">
        <v>125</v>
      </c>
      <c r="B47" s="105" t="s">
        <v>17</v>
      </c>
      <c r="C47" s="46">
        <v>2</v>
      </c>
      <c r="D47" s="92" t="s">
        <v>126</v>
      </c>
      <c r="E47" s="31">
        <v>150000</v>
      </c>
      <c r="F47" s="31">
        <f>E47*C47</f>
        <v>300000</v>
      </c>
      <c r="G47" s="50">
        <v>0</v>
      </c>
      <c r="H47" s="50">
        <v>0</v>
      </c>
      <c r="I47" s="50">
        <v>0</v>
      </c>
      <c r="J47" s="50">
        <v>300000</v>
      </c>
      <c r="K47" s="50">
        <v>0</v>
      </c>
      <c r="L47" s="50">
        <v>0</v>
      </c>
      <c r="M47" s="50">
        <v>0</v>
      </c>
      <c r="N47" s="31">
        <v>300000</v>
      </c>
    </row>
    <row r="48" spans="1:14" ht="141" thickBot="1" x14ac:dyDescent="0.3">
      <c r="A48" s="45" t="s">
        <v>143</v>
      </c>
      <c r="B48" s="106" t="s">
        <v>144</v>
      </c>
      <c r="C48" s="94">
        <v>5</v>
      </c>
      <c r="D48" s="93" t="s">
        <v>145</v>
      </c>
      <c r="E48" s="107">
        <v>20000</v>
      </c>
      <c r="F48" s="31">
        <f t="shared" ref="F48:F57" si="6">E48*C48</f>
        <v>100000</v>
      </c>
      <c r="G48" s="89">
        <v>0</v>
      </c>
      <c r="H48" s="89">
        <v>100000</v>
      </c>
      <c r="I48" s="89">
        <v>0</v>
      </c>
      <c r="J48" s="89">
        <v>0</v>
      </c>
      <c r="K48" s="89">
        <v>0</v>
      </c>
      <c r="L48" s="50">
        <v>0</v>
      </c>
      <c r="M48" s="50">
        <v>0</v>
      </c>
      <c r="N48" s="31">
        <v>100000</v>
      </c>
    </row>
    <row r="49" spans="1:14" ht="25.5" x14ac:dyDescent="0.25">
      <c r="A49" s="85" t="s">
        <v>146</v>
      </c>
      <c r="B49" s="86" t="s">
        <v>144</v>
      </c>
      <c r="C49" s="94">
        <v>1</v>
      </c>
      <c r="D49" s="93" t="s">
        <v>147</v>
      </c>
      <c r="E49" s="107">
        <v>20000</v>
      </c>
      <c r="F49" s="31">
        <f t="shared" si="6"/>
        <v>20000</v>
      </c>
      <c r="G49" s="89">
        <v>0</v>
      </c>
      <c r="H49" s="89">
        <v>0</v>
      </c>
      <c r="I49" s="89">
        <v>0</v>
      </c>
      <c r="J49" s="89">
        <v>20000</v>
      </c>
      <c r="K49" s="89">
        <v>0</v>
      </c>
      <c r="L49" s="50">
        <v>0</v>
      </c>
      <c r="M49" s="50">
        <v>0</v>
      </c>
      <c r="N49" s="31">
        <v>20000</v>
      </c>
    </row>
    <row r="50" spans="1:14" ht="89.25" x14ac:dyDescent="0.25">
      <c r="A50" s="20" t="s">
        <v>148</v>
      </c>
      <c r="B50" s="55" t="s">
        <v>144</v>
      </c>
      <c r="C50" s="49">
        <v>3</v>
      </c>
      <c r="D50" s="20" t="s">
        <v>149</v>
      </c>
      <c r="E50" s="31">
        <v>5000</v>
      </c>
      <c r="F50" s="31">
        <f>E50*C50</f>
        <v>15000</v>
      </c>
      <c r="G50" s="89">
        <v>5000</v>
      </c>
      <c r="H50" s="89">
        <v>0</v>
      </c>
      <c r="I50" s="89">
        <v>5000</v>
      </c>
      <c r="J50" s="89">
        <v>5000</v>
      </c>
      <c r="K50" s="89">
        <v>15000</v>
      </c>
      <c r="L50" s="50">
        <v>0</v>
      </c>
      <c r="M50" s="50">
        <v>0</v>
      </c>
      <c r="N50" s="31">
        <v>0</v>
      </c>
    </row>
    <row r="51" spans="1:14" ht="64.5" thickBot="1" x14ac:dyDescent="0.3">
      <c r="A51" s="45" t="s">
        <v>228</v>
      </c>
      <c r="B51" s="105" t="s">
        <v>18</v>
      </c>
      <c r="C51" s="87">
        <v>4</v>
      </c>
      <c r="D51" s="92" t="s">
        <v>150</v>
      </c>
      <c r="E51" s="108">
        <v>3500</v>
      </c>
      <c r="F51" s="31">
        <f t="shared" si="6"/>
        <v>14000</v>
      </c>
      <c r="G51" s="89">
        <v>400</v>
      </c>
      <c r="H51" s="89">
        <v>0</v>
      </c>
      <c r="I51" s="89">
        <v>0</v>
      </c>
      <c r="J51" s="89">
        <v>10500</v>
      </c>
      <c r="K51" s="89">
        <v>400</v>
      </c>
      <c r="L51" s="50">
        <v>0</v>
      </c>
      <c r="M51" s="50">
        <v>0</v>
      </c>
      <c r="N51" s="11">
        <v>10500</v>
      </c>
    </row>
    <row r="52" spans="1:14" ht="26.25" thickBot="1" x14ac:dyDescent="0.3">
      <c r="A52" s="45" t="s">
        <v>127</v>
      </c>
      <c r="B52" s="54" t="s">
        <v>128</v>
      </c>
      <c r="C52" s="109">
        <v>2</v>
      </c>
      <c r="D52" s="93" t="s">
        <v>2</v>
      </c>
      <c r="E52" s="31">
        <v>15000</v>
      </c>
      <c r="F52" s="31">
        <f t="shared" si="6"/>
        <v>30000</v>
      </c>
      <c r="G52" s="50">
        <v>0</v>
      </c>
      <c r="H52" s="50">
        <v>0</v>
      </c>
      <c r="I52" s="50">
        <v>0</v>
      </c>
      <c r="J52" s="50">
        <v>30000</v>
      </c>
      <c r="K52" s="50">
        <v>0</v>
      </c>
      <c r="L52" s="50">
        <v>0</v>
      </c>
      <c r="M52" s="50">
        <v>0</v>
      </c>
      <c r="N52" s="11">
        <v>30000</v>
      </c>
    </row>
    <row r="53" spans="1:14" ht="51" x14ac:dyDescent="0.25">
      <c r="A53" s="85" t="s">
        <v>227</v>
      </c>
      <c r="B53" s="86" t="s">
        <v>18</v>
      </c>
      <c r="C53" s="94">
        <v>1</v>
      </c>
      <c r="D53" s="110" t="s">
        <v>131</v>
      </c>
      <c r="E53" s="96">
        <v>10000</v>
      </c>
      <c r="F53" s="31">
        <f t="shared" si="6"/>
        <v>10000</v>
      </c>
      <c r="G53" s="48">
        <v>0</v>
      </c>
      <c r="H53" s="48">
        <v>0</v>
      </c>
      <c r="I53" s="50">
        <v>0</v>
      </c>
      <c r="J53" s="50">
        <v>10000</v>
      </c>
      <c r="K53" s="50">
        <v>0</v>
      </c>
      <c r="L53" s="50"/>
      <c r="M53" s="50">
        <v>0</v>
      </c>
      <c r="N53" s="52">
        <v>10000</v>
      </c>
    </row>
    <row r="54" spans="1:14" ht="51" x14ac:dyDescent="0.25">
      <c r="A54" s="20" t="s">
        <v>129</v>
      </c>
      <c r="B54" s="55" t="s">
        <v>130</v>
      </c>
      <c r="C54" s="49">
        <v>4</v>
      </c>
      <c r="D54" s="111" t="s">
        <v>132</v>
      </c>
      <c r="E54" s="31">
        <v>3500</v>
      </c>
      <c r="F54" s="31">
        <f t="shared" si="6"/>
        <v>14000</v>
      </c>
      <c r="G54" s="48">
        <v>0</v>
      </c>
      <c r="H54" s="48">
        <v>14000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7">
        <v>14000</v>
      </c>
    </row>
    <row r="55" spans="1:14" ht="90" thickBot="1" x14ac:dyDescent="0.3">
      <c r="A55" s="45" t="s">
        <v>16</v>
      </c>
      <c r="B55" s="23" t="s">
        <v>20</v>
      </c>
      <c r="C55" s="87">
        <v>15</v>
      </c>
      <c r="D55" s="90" t="s">
        <v>133</v>
      </c>
      <c r="E55" s="31">
        <v>2500</v>
      </c>
      <c r="F55" s="31">
        <f t="shared" si="6"/>
        <v>37500</v>
      </c>
      <c r="G55" s="50">
        <v>0</v>
      </c>
      <c r="H55" s="50">
        <v>37500</v>
      </c>
      <c r="I55" s="50">
        <v>0</v>
      </c>
      <c r="J55" s="50">
        <v>0</v>
      </c>
      <c r="K55" s="50">
        <v>7500</v>
      </c>
      <c r="L55" s="50">
        <v>0</v>
      </c>
      <c r="M55" s="50">
        <v>0</v>
      </c>
      <c r="N55" s="52">
        <v>30000</v>
      </c>
    </row>
    <row r="56" spans="1:14" ht="102.75" thickBot="1" x14ac:dyDescent="0.3">
      <c r="A56" s="45" t="s">
        <v>226</v>
      </c>
      <c r="B56" s="23" t="s">
        <v>134</v>
      </c>
      <c r="C56" s="87">
        <v>10</v>
      </c>
      <c r="D56" s="23" t="s">
        <v>135</v>
      </c>
      <c r="E56" s="96">
        <v>1500</v>
      </c>
      <c r="F56" s="31">
        <f t="shared" si="6"/>
        <v>15000</v>
      </c>
      <c r="G56" s="50">
        <v>0</v>
      </c>
      <c r="H56" s="50">
        <v>15000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52">
        <v>15000</v>
      </c>
    </row>
    <row r="57" spans="1:14" ht="51" x14ac:dyDescent="0.25">
      <c r="A57" s="53" t="s">
        <v>136</v>
      </c>
      <c r="B57" s="54" t="s">
        <v>21</v>
      </c>
      <c r="C57" s="88"/>
      <c r="D57" s="54" t="s">
        <v>120</v>
      </c>
      <c r="E57" s="89">
        <v>0</v>
      </c>
      <c r="F57" s="31">
        <f t="shared" si="6"/>
        <v>0</v>
      </c>
      <c r="G57" s="89">
        <v>0</v>
      </c>
      <c r="H57" s="89">
        <v>0</v>
      </c>
      <c r="I57" s="89">
        <v>0</v>
      </c>
      <c r="J57" s="89">
        <v>0</v>
      </c>
      <c r="K57" s="89">
        <v>0</v>
      </c>
      <c r="L57" s="89">
        <v>0</v>
      </c>
      <c r="M57" s="89">
        <v>0</v>
      </c>
      <c r="N57" s="89">
        <v>0</v>
      </c>
    </row>
    <row r="58" spans="1:14" ht="64.5" x14ac:dyDescent="0.25">
      <c r="A58" s="112" t="s">
        <v>137</v>
      </c>
      <c r="B58" s="50" t="s">
        <v>138</v>
      </c>
      <c r="C58" s="50">
        <v>5</v>
      </c>
      <c r="D58" s="113" t="s">
        <v>139</v>
      </c>
      <c r="E58" s="50" t="s">
        <v>60</v>
      </c>
      <c r="F58" s="31">
        <v>0</v>
      </c>
      <c r="G58" s="50">
        <v>0</v>
      </c>
      <c r="H58" s="50">
        <v>0</v>
      </c>
      <c r="I58" s="50">
        <v>0</v>
      </c>
      <c r="J58" s="50">
        <v>0</v>
      </c>
      <c r="K58" s="50">
        <v>0</v>
      </c>
      <c r="L58" s="50">
        <v>0</v>
      </c>
      <c r="M58" s="50">
        <v>0</v>
      </c>
      <c r="N58" s="50">
        <v>0</v>
      </c>
    </row>
    <row r="59" spans="1:14" x14ac:dyDescent="0.25">
      <c r="A59" s="114" t="s">
        <v>193</v>
      </c>
      <c r="B59" s="103"/>
      <c r="C59" s="103"/>
      <c r="D59" s="103"/>
      <c r="E59" s="103"/>
      <c r="F59" s="103">
        <f t="shared" ref="F59:N59" si="7">SUM(F47:F58)</f>
        <v>555500</v>
      </c>
      <c r="G59" s="103">
        <f t="shared" si="7"/>
        <v>5400</v>
      </c>
      <c r="H59" s="103">
        <f t="shared" si="7"/>
        <v>166500</v>
      </c>
      <c r="I59" s="103">
        <f t="shared" si="7"/>
        <v>5000</v>
      </c>
      <c r="J59" s="103">
        <f t="shared" si="7"/>
        <v>375500</v>
      </c>
      <c r="K59" s="103">
        <f t="shared" si="7"/>
        <v>22900</v>
      </c>
      <c r="L59" s="103">
        <f t="shared" si="7"/>
        <v>0</v>
      </c>
      <c r="M59" s="103">
        <f t="shared" si="7"/>
        <v>0</v>
      </c>
      <c r="N59" s="103">
        <f t="shared" si="7"/>
        <v>529500</v>
      </c>
    </row>
    <row r="60" spans="1:14" x14ac:dyDescent="0.25">
      <c r="A60" s="164" t="s">
        <v>240</v>
      </c>
      <c r="B60" s="165"/>
      <c r="C60" s="165"/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6"/>
    </row>
    <row r="61" spans="1:14" ht="255.75" thickBot="1" x14ac:dyDescent="0.3">
      <c r="A61" s="8" t="s">
        <v>225</v>
      </c>
      <c r="B61" s="9" t="s">
        <v>24</v>
      </c>
      <c r="C61" s="22">
        <v>100</v>
      </c>
      <c r="D61" s="9" t="s">
        <v>28</v>
      </c>
      <c r="E61" s="115">
        <v>50</v>
      </c>
      <c r="F61" s="116">
        <f>C61*E61</f>
        <v>5000</v>
      </c>
      <c r="G61" s="76">
        <v>0</v>
      </c>
      <c r="H61" s="76">
        <v>5000</v>
      </c>
      <c r="I61" s="76">
        <v>0</v>
      </c>
      <c r="J61" s="76">
        <v>0</v>
      </c>
      <c r="K61" s="76">
        <v>0</v>
      </c>
      <c r="L61" s="76">
        <v>5000</v>
      </c>
      <c r="M61" s="76">
        <v>0</v>
      </c>
      <c r="N61" s="116">
        <v>0</v>
      </c>
    </row>
    <row r="62" spans="1:14" ht="166.5" thickBot="1" x14ac:dyDescent="0.3">
      <c r="A62" s="8" t="s">
        <v>113</v>
      </c>
      <c r="B62" s="21" t="s">
        <v>25</v>
      </c>
      <c r="C62" s="22">
        <v>30</v>
      </c>
      <c r="D62" s="32" t="s">
        <v>23</v>
      </c>
      <c r="E62" s="117">
        <v>100</v>
      </c>
      <c r="F62" s="116">
        <f>E62*C62</f>
        <v>3000</v>
      </c>
      <c r="G62" s="76">
        <v>0</v>
      </c>
      <c r="H62" s="76">
        <v>0</v>
      </c>
      <c r="I62" s="76">
        <v>3000</v>
      </c>
      <c r="J62" s="76"/>
      <c r="K62" s="116">
        <v>700</v>
      </c>
      <c r="L62" s="116">
        <v>0</v>
      </c>
      <c r="M62" s="76">
        <v>0</v>
      </c>
      <c r="N62" s="76">
        <v>2300</v>
      </c>
    </row>
    <row r="63" spans="1:14" ht="230.25" thickBot="1" x14ac:dyDescent="0.3">
      <c r="A63" s="33" t="s">
        <v>224</v>
      </c>
      <c r="B63" s="21" t="s">
        <v>26</v>
      </c>
      <c r="C63" s="22">
        <v>50</v>
      </c>
      <c r="D63" s="9" t="s">
        <v>29</v>
      </c>
      <c r="E63" s="115">
        <v>15</v>
      </c>
      <c r="F63" s="116">
        <f t="shared" ref="F63:F73" si="8">E63*C63</f>
        <v>750</v>
      </c>
      <c r="G63" s="76">
        <v>0</v>
      </c>
      <c r="H63" s="76">
        <v>325</v>
      </c>
      <c r="I63" s="76">
        <v>325</v>
      </c>
      <c r="J63" s="76">
        <v>0</v>
      </c>
      <c r="K63" s="76">
        <v>0</v>
      </c>
      <c r="L63" s="76">
        <v>0</v>
      </c>
      <c r="M63" s="76">
        <v>0</v>
      </c>
      <c r="N63" s="116">
        <v>750</v>
      </c>
    </row>
    <row r="64" spans="1:14" ht="78" thickBot="1" x14ac:dyDescent="0.3">
      <c r="A64" s="34" t="s">
        <v>223</v>
      </c>
      <c r="B64" s="21" t="s">
        <v>27</v>
      </c>
      <c r="C64" s="22">
        <v>1</v>
      </c>
      <c r="D64" s="9" t="s">
        <v>30</v>
      </c>
      <c r="E64" s="116">
        <v>10500</v>
      </c>
      <c r="F64" s="116">
        <f t="shared" si="8"/>
        <v>10500</v>
      </c>
      <c r="G64" s="76">
        <v>0</v>
      </c>
      <c r="H64" s="76">
        <v>0</v>
      </c>
      <c r="I64" s="76">
        <v>0</v>
      </c>
      <c r="J64" s="76">
        <v>10500000</v>
      </c>
      <c r="K64" s="76">
        <v>0</v>
      </c>
      <c r="L64" s="76">
        <v>0</v>
      </c>
      <c r="M64" s="76">
        <v>0</v>
      </c>
      <c r="N64" s="116">
        <v>10500</v>
      </c>
    </row>
    <row r="65" spans="1:14" ht="103.5" thickBot="1" x14ac:dyDescent="0.3">
      <c r="A65" s="34" t="s">
        <v>222</v>
      </c>
      <c r="B65" s="21" t="s">
        <v>27</v>
      </c>
      <c r="C65" s="22">
        <v>1</v>
      </c>
      <c r="D65" s="9" t="s">
        <v>31</v>
      </c>
      <c r="E65" s="116">
        <v>10500</v>
      </c>
      <c r="F65" s="116">
        <f>E65*C65</f>
        <v>10500</v>
      </c>
      <c r="G65" s="76">
        <v>0</v>
      </c>
      <c r="H65" s="76">
        <v>0</v>
      </c>
      <c r="I65" s="76">
        <v>0</v>
      </c>
      <c r="J65" s="76">
        <v>10500</v>
      </c>
      <c r="K65" s="76">
        <v>0</v>
      </c>
      <c r="L65" s="76">
        <v>0</v>
      </c>
      <c r="M65" s="76">
        <v>0</v>
      </c>
      <c r="N65" s="116">
        <v>10500</v>
      </c>
    </row>
    <row r="66" spans="1:14" ht="52.5" thickBot="1" x14ac:dyDescent="0.3">
      <c r="A66" s="34" t="s">
        <v>114</v>
      </c>
      <c r="B66" s="17" t="s">
        <v>115</v>
      </c>
      <c r="C66" s="22">
        <v>10</v>
      </c>
      <c r="D66" s="9" t="s">
        <v>2</v>
      </c>
      <c r="E66" s="116">
        <v>100</v>
      </c>
      <c r="F66" s="116">
        <f>E66*C66</f>
        <v>1000</v>
      </c>
      <c r="G66" s="76">
        <v>0</v>
      </c>
      <c r="H66" s="76">
        <v>0</v>
      </c>
      <c r="I66" s="76">
        <v>1000</v>
      </c>
      <c r="J66" s="76">
        <v>0</v>
      </c>
      <c r="K66" s="76">
        <v>0</v>
      </c>
      <c r="L66" s="76">
        <v>0</v>
      </c>
      <c r="M66" s="76">
        <v>0</v>
      </c>
      <c r="N66" s="116">
        <v>1000</v>
      </c>
    </row>
    <row r="67" spans="1:14" ht="27" thickBot="1" x14ac:dyDescent="0.3">
      <c r="A67" s="35" t="s">
        <v>116</v>
      </c>
      <c r="B67" s="19" t="s">
        <v>117</v>
      </c>
      <c r="C67" s="22">
        <v>4</v>
      </c>
      <c r="D67" s="9" t="s">
        <v>118</v>
      </c>
      <c r="E67" s="116">
        <v>600</v>
      </c>
      <c r="F67" s="116">
        <f t="shared" si="8"/>
        <v>2400</v>
      </c>
      <c r="G67" s="76">
        <v>0</v>
      </c>
      <c r="H67" s="76">
        <v>0</v>
      </c>
      <c r="I67" s="76">
        <v>0</v>
      </c>
      <c r="J67" s="76">
        <v>600</v>
      </c>
      <c r="K67" s="76">
        <v>600</v>
      </c>
      <c r="L67" s="76">
        <v>0</v>
      </c>
      <c r="M67" s="76">
        <v>0</v>
      </c>
      <c r="N67" s="116">
        <v>0</v>
      </c>
    </row>
    <row r="68" spans="1:14" ht="52.5" thickBot="1" x14ac:dyDescent="0.3">
      <c r="A68" s="35" t="s">
        <v>119</v>
      </c>
      <c r="B68" s="19" t="s">
        <v>112</v>
      </c>
      <c r="C68" s="22">
        <v>12</v>
      </c>
      <c r="D68" s="9" t="s">
        <v>120</v>
      </c>
      <c r="E68" s="116">
        <v>20</v>
      </c>
      <c r="F68" s="116">
        <f t="shared" si="8"/>
        <v>240</v>
      </c>
      <c r="G68" s="76">
        <v>60</v>
      </c>
      <c r="H68" s="76">
        <v>60</v>
      </c>
      <c r="I68" s="76">
        <v>60</v>
      </c>
      <c r="J68" s="76">
        <v>60</v>
      </c>
      <c r="K68" s="76">
        <v>240</v>
      </c>
      <c r="L68" s="76">
        <v>0</v>
      </c>
      <c r="M68" s="76">
        <v>0</v>
      </c>
      <c r="N68" s="116">
        <v>0</v>
      </c>
    </row>
    <row r="69" spans="1:14" ht="78" thickBot="1" x14ac:dyDescent="0.3">
      <c r="A69" s="35" t="s">
        <v>121</v>
      </c>
      <c r="B69" s="18" t="s">
        <v>122</v>
      </c>
      <c r="C69" s="22">
        <v>42</v>
      </c>
      <c r="D69" s="9" t="s">
        <v>120</v>
      </c>
      <c r="E69" s="116">
        <v>6</v>
      </c>
      <c r="F69" s="116">
        <f t="shared" si="8"/>
        <v>252</v>
      </c>
      <c r="G69" s="76">
        <v>0</v>
      </c>
      <c r="H69" s="76">
        <v>0</v>
      </c>
      <c r="I69" s="76">
        <v>252</v>
      </c>
      <c r="J69" s="76">
        <v>0</v>
      </c>
      <c r="K69" s="76">
        <v>252</v>
      </c>
      <c r="L69" s="76">
        <v>0</v>
      </c>
      <c r="M69" s="76">
        <v>0</v>
      </c>
      <c r="N69" s="116">
        <v>0</v>
      </c>
    </row>
    <row r="70" spans="1:14" ht="27" thickBot="1" x14ac:dyDescent="0.3">
      <c r="A70" s="35" t="s">
        <v>123</v>
      </c>
      <c r="B70" s="18" t="s">
        <v>124</v>
      </c>
      <c r="C70" s="22">
        <v>10</v>
      </c>
      <c r="D70" s="9" t="s">
        <v>120</v>
      </c>
      <c r="E70" s="116"/>
      <c r="F70" s="116">
        <v>3000</v>
      </c>
      <c r="G70" s="76">
        <v>0</v>
      </c>
      <c r="H70" s="76">
        <v>0</v>
      </c>
      <c r="I70" s="76">
        <v>3000</v>
      </c>
      <c r="J70" s="76">
        <v>0</v>
      </c>
      <c r="K70" s="76">
        <v>3000</v>
      </c>
      <c r="L70" s="76">
        <v>0</v>
      </c>
      <c r="M70" s="76">
        <v>0</v>
      </c>
      <c r="N70" s="116">
        <v>0</v>
      </c>
    </row>
    <row r="71" spans="1:14" ht="64.5" x14ac:dyDescent="0.25">
      <c r="A71" s="36" t="s">
        <v>221</v>
      </c>
      <c r="B71" s="20" t="s">
        <v>115</v>
      </c>
      <c r="C71" s="10">
        <v>68</v>
      </c>
      <c r="D71" s="37" t="s">
        <v>120</v>
      </c>
      <c r="E71" s="76">
        <v>150</v>
      </c>
      <c r="F71" s="116">
        <f t="shared" si="8"/>
        <v>10200</v>
      </c>
      <c r="G71" s="76">
        <v>0</v>
      </c>
      <c r="H71" s="76">
        <v>4000</v>
      </c>
      <c r="I71" s="76">
        <v>4000</v>
      </c>
      <c r="J71" s="76">
        <v>4000</v>
      </c>
      <c r="K71" s="76">
        <v>0</v>
      </c>
      <c r="L71" s="76">
        <v>0</v>
      </c>
      <c r="M71" s="76">
        <v>0</v>
      </c>
      <c r="N71" s="76">
        <v>12000</v>
      </c>
    </row>
    <row r="72" spans="1:14" ht="51.75" x14ac:dyDescent="0.25">
      <c r="A72" s="38" t="s">
        <v>141</v>
      </c>
      <c r="B72" s="20" t="s">
        <v>27</v>
      </c>
      <c r="C72" s="13">
        <v>605</v>
      </c>
      <c r="D72" s="20" t="s">
        <v>142</v>
      </c>
      <c r="E72" s="118" t="s">
        <v>140</v>
      </c>
      <c r="F72" s="116">
        <v>0</v>
      </c>
      <c r="G72" s="76">
        <v>0</v>
      </c>
      <c r="H72" s="76">
        <v>0</v>
      </c>
      <c r="I72" s="76">
        <v>0</v>
      </c>
      <c r="J72" s="76">
        <v>0</v>
      </c>
      <c r="K72" s="76">
        <v>0</v>
      </c>
      <c r="L72" s="76">
        <v>0</v>
      </c>
      <c r="M72" s="76">
        <v>0</v>
      </c>
      <c r="N72" s="76">
        <v>0</v>
      </c>
    </row>
    <row r="73" spans="1:14" ht="39" x14ac:dyDescent="0.25">
      <c r="A73" s="38" t="s">
        <v>238</v>
      </c>
      <c r="B73" s="20" t="s">
        <v>175</v>
      </c>
      <c r="C73" s="13">
        <v>1</v>
      </c>
      <c r="D73" s="20" t="s">
        <v>176</v>
      </c>
      <c r="E73" s="118">
        <v>53000</v>
      </c>
      <c r="F73" s="116">
        <f t="shared" si="8"/>
        <v>53000</v>
      </c>
      <c r="G73" s="76">
        <v>53000</v>
      </c>
      <c r="H73" s="76">
        <v>0</v>
      </c>
      <c r="I73" s="76">
        <v>0</v>
      </c>
      <c r="J73" s="76">
        <v>0</v>
      </c>
      <c r="K73" s="76">
        <v>0</v>
      </c>
      <c r="L73" s="76">
        <v>0</v>
      </c>
      <c r="M73" s="76">
        <v>0</v>
      </c>
      <c r="N73" s="76">
        <v>53000</v>
      </c>
    </row>
    <row r="74" spans="1:14" x14ac:dyDescent="0.25">
      <c r="A74" s="120" t="s">
        <v>194</v>
      </c>
      <c r="B74" s="121"/>
      <c r="C74" s="122"/>
      <c r="D74" s="123"/>
      <c r="E74" s="69"/>
      <c r="F74" s="124">
        <f t="shared" ref="F74:N74" si="9">SUM(F61:F73)</f>
        <v>99842</v>
      </c>
      <c r="G74" s="69">
        <f t="shared" si="9"/>
        <v>53060</v>
      </c>
      <c r="H74" s="69">
        <f t="shared" si="9"/>
        <v>9385</v>
      </c>
      <c r="I74" s="69">
        <f t="shared" si="9"/>
        <v>11637</v>
      </c>
      <c r="J74" s="69">
        <f t="shared" si="9"/>
        <v>10515160</v>
      </c>
      <c r="K74" s="69">
        <f t="shared" si="9"/>
        <v>4792</v>
      </c>
      <c r="L74" s="69">
        <f t="shared" si="9"/>
        <v>5000</v>
      </c>
      <c r="M74" s="69">
        <f t="shared" si="9"/>
        <v>0</v>
      </c>
      <c r="N74" s="71">
        <f t="shared" si="9"/>
        <v>90050</v>
      </c>
    </row>
    <row r="75" spans="1:14" x14ac:dyDescent="0.25">
      <c r="A75" s="181" t="s">
        <v>32</v>
      </c>
      <c r="B75" s="182"/>
      <c r="C75" s="182"/>
      <c r="D75" s="182"/>
      <c r="E75" s="182"/>
      <c r="F75" s="182"/>
      <c r="G75" s="182"/>
      <c r="H75" s="182"/>
      <c r="I75" s="182"/>
      <c r="J75" s="182"/>
      <c r="K75" s="182"/>
      <c r="L75" s="182"/>
      <c r="M75" s="182"/>
      <c r="N75" s="183"/>
    </row>
    <row r="76" spans="1:14" ht="39" x14ac:dyDescent="0.25">
      <c r="A76" s="38" t="s">
        <v>84</v>
      </c>
      <c r="B76" s="55" t="s">
        <v>89</v>
      </c>
      <c r="C76" s="49">
        <v>1</v>
      </c>
      <c r="D76" s="20" t="s">
        <v>77</v>
      </c>
      <c r="E76" s="50">
        <v>3500</v>
      </c>
      <c r="F76" s="50">
        <f>E76*C76</f>
        <v>3500</v>
      </c>
      <c r="G76" s="50">
        <v>0</v>
      </c>
      <c r="H76" s="50">
        <v>3500</v>
      </c>
      <c r="I76" s="50">
        <v>0</v>
      </c>
      <c r="J76" s="50">
        <v>0</v>
      </c>
      <c r="K76" s="50">
        <v>3500</v>
      </c>
      <c r="L76" s="50">
        <v>0</v>
      </c>
      <c r="M76" s="50">
        <v>0</v>
      </c>
      <c r="N76" s="50">
        <v>0</v>
      </c>
    </row>
    <row r="77" spans="1:14" ht="63.75" x14ac:dyDescent="0.25">
      <c r="A77" s="38" t="s">
        <v>85</v>
      </c>
      <c r="B77" s="55" t="s">
        <v>90</v>
      </c>
      <c r="C77" s="49">
        <v>4</v>
      </c>
      <c r="D77" s="20" t="s">
        <v>91</v>
      </c>
      <c r="E77" s="50">
        <v>1000</v>
      </c>
      <c r="F77" s="50">
        <f t="shared" ref="F77:F83" si="10">E77*C77</f>
        <v>4000</v>
      </c>
      <c r="G77" s="50">
        <v>0</v>
      </c>
      <c r="H77" s="89">
        <v>4000</v>
      </c>
      <c r="I77" s="50">
        <v>0</v>
      </c>
      <c r="J77" s="50">
        <v>0</v>
      </c>
      <c r="K77" s="50">
        <v>0</v>
      </c>
      <c r="L77" s="50">
        <v>0</v>
      </c>
      <c r="M77" s="50">
        <v>0</v>
      </c>
      <c r="N77" s="50">
        <v>4000</v>
      </c>
    </row>
    <row r="78" spans="1:14" ht="26.25" x14ac:dyDescent="0.25">
      <c r="A78" s="38" t="s">
        <v>86</v>
      </c>
      <c r="B78" s="55" t="s">
        <v>92</v>
      </c>
      <c r="C78" s="49">
        <v>1</v>
      </c>
      <c r="D78" s="20" t="s">
        <v>2</v>
      </c>
      <c r="E78" s="50">
        <v>3000</v>
      </c>
      <c r="F78" s="50">
        <f t="shared" si="10"/>
        <v>3000</v>
      </c>
      <c r="G78" s="50">
        <v>0</v>
      </c>
      <c r="H78" s="50">
        <v>3000</v>
      </c>
      <c r="I78" s="50">
        <v>0</v>
      </c>
      <c r="J78" s="50">
        <v>0</v>
      </c>
      <c r="K78" s="50">
        <v>3000</v>
      </c>
      <c r="L78" s="50">
        <v>0</v>
      </c>
      <c r="M78" s="50">
        <v>0</v>
      </c>
      <c r="N78" s="50">
        <v>0</v>
      </c>
    </row>
    <row r="79" spans="1:14" ht="51.75" x14ac:dyDescent="0.25">
      <c r="A79" s="38" t="s">
        <v>181</v>
      </c>
      <c r="B79" s="55" t="s">
        <v>0</v>
      </c>
      <c r="C79" s="49">
        <v>1</v>
      </c>
      <c r="D79" s="20" t="s">
        <v>120</v>
      </c>
      <c r="E79" s="50">
        <v>1000</v>
      </c>
      <c r="F79" s="50">
        <f t="shared" si="10"/>
        <v>1000</v>
      </c>
      <c r="G79" s="50">
        <v>0</v>
      </c>
      <c r="H79" s="50">
        <v>1000</v>
      </c>
      <c r="I79" s="50">
        <v>0</v>
      </c>
      <c r="J79" s="50">
        <v>0</v>
      </c>
      <c r="K79" s="50">
        <v>1000</v>
      </c>
      <c r="L79" s="50">
        <v>0</v>
      </c>
      <c r="M79" s="50">
        <v>0</v>
      </c>
      <c r="N79" s="50">
        <v>0</v>
      </c>
    </row>
    <row r="80" spans="1:14" ht="39" x14ac:dyDescent="0.25">
      <c r="A80" s="38" t="s">
        <v>182</v>
      </c>
      <c r="B80" s="55" t="s">
        <v>183</v>
      </c>
      <c r="C80" s="49">
        <v>1</v>
      </c>
      <c r="D80" s="20" t="s">
        <v>120</v>
      </c>
      <c r="E80" s="50">
        <v>500</v>
      </c>
      <c r="F80" s="50">
        <f t="shared" si="10"/>
        <v>500</v>
      </c>
      <c r="G80" s="50">
        <v>0</v>
      </c>
      <c r="H80" s="50">
        <v>0</v>
      </c>
      <c r="I80" s="50">
        <v>500</v>
      </c>
      <c r="J80" s="50">
        <v>0</v>
      </c>
      <c r="K80" s="50">
        <v>500</v>
      </c>
      <c r="L80" s="50">
        <v>0</v>
      </c>
      <c r="M80" s="50">
        <v>0</v>
      </c>
      <c r="N80" s="50">
        <v>0</v>
      </c>
    </row>
    <row r="81" spans="1:14" ht="51.75" x14ac:dyDescent="0.25">
      <c r="A81" s="38" t="s">
        <v>87</v>
      </c>
      <c r="B81" s="55" t="s">
        <v>93</v>
      </c>
      <c r="C81" s="49">
        <v>4</v>
      </c>
      <c r="D81" s="20" t="s">
        <v>94</v>
      </c>
      <c r="E81" s="50">
        <v>350</v>
      </c>
      <c r="F81" s="50">
        <f t="shared" si="10"/>
        <v>1400</v>
      </c>
      <c r="G81" s="50">
        <v>0</v>
      </c>
      <c r="H81" s="50">
        <v>350</v>
      </c>
      <c r="I81" s="50">
        <v>0</v>
      </c>
      <c r="J81" s="50">
        <v>0</v>
      </c>
      <c r="K81" s="50">
        <v>350</v>
      </c>
      <c r="L81" s="50">
        <v>0</v>
      </c>
      <c r="M81" s="50">
        <v>0</v>
      </c>
      <c r="N81" s="50">
        <v>0</v>
      </c>
    </row>
    <row r="82" spans="1:14" ht="51.75" x14ac:dyDescent="0.25">
      <c r="A82" s="38" t="s">
        <v>88</v>
      </c>
      <c r="B82" s="55" t="s">
        <v>95</v>
      </c>
      <c r="C82" s="49">
        <v>1</v>
      </c>
      <c r="D82" s="20" t="s">
        <v>77</v>
      </c>
      <c r="E82" s="50">
        <v>26000</v>
      </c>
      <c r="F82" s="50">
        <f t="shared" si="10"/>
        <v>26000</v>
      </c>
      <c r="G82" s="50">
        <v>0</v>
      </c>
      <c r="H82" s="50">
        <v>0</v>
      </c>
      <c r="I82" s="50">
        <v>0</v>
      </c>
      <c r="J82" s="50">
        <v>26000</v>
      </c>
      <c r="K82" s="50">
        <v>0</v>
      </c>
      <c r="L82" s="50">
        <v>0</v>
      </c>
      <c r="M82" s="50">
        <v>0</v>
      </c>
      <c r="N82" s="50">
        <v>26000</v>
      </c>
    </row>
    <row r="83" spans="1:14" ht="51" x14ac:dyDescent="0.25">
      <c r="A83" s="20" t="s">
        <v>220</v>
      </c>
      <c r="B83" s="55" t="s">
        <v>33</v>
      </c>
      <c r="C83" s="49">
        <v>2</v>
      </c>
      <c r="D83" s="111" t="s">
        <v>96</v>
      </c>
      <c r="E83" s="31">
        <v>1500</v>
      </c>
      <c r="F83" s="50">
        <f t="shared" si="10"/>
        <v>3000</v>
      </c>
      <c r="G83" s="50">
        <v>0</v>
      </c>
      <c r="H83" s="50">
        <v>0</v>
      </c>
      <c r="I83" s="50">
        <v>3000</v>
      </c>
      <c r="J83" s="50">
        <v>0</v>
      </c>
      <c r="K83" s="50">
        <v>0</v>
      </c>
      <c r="L83" s="50">
        <v>0</v>
      </c>
      <c r="M83" s="50">
        <v>0</v>
      </c>
      <c r="N83" s="52">
        <v>3000</v>
      </c>
    </row>
    <row r="84" spans="1:14" ht="39" thickBot="1" x14ac:dyDescent="0.3">
      <c r="A84" s="45" t="s">
        <v>98</v>
      </c>
      <c r="B84" s="92" t="s">
        <v>99</v>
      </c>
      <c r="C84" s="49">
        <v>53</v>
      </c>
      <c r="D84" s="111" t="s">
        <v>97</v>
      </c>
      <c r="E84" s="50" t="s">
        <v>60</v>
      </c>
      <c r="F84" s="50">
        <v>0</v>
      </c>
      <c r="G84" s="50">
        <v>0</v>
      </c>
      <c r="H84" s="50">
        <v>0</v>
      </c>
      <c r="I84" s="50">
        <v>0</v>
      </c>
      <c r="J84" s="50">
        <v>0</v>
      </c>
      <c r="K84" s="50">
        <v>0</v>
      </c>
      <c r="L84" s="50">
        <v>0</v>
      </c>
      <c r="M84" s="50">
        <v>0</v>
      </c>
      <c r="N84" s="50">
        <v>0</v>
      </c>
    </row>
    <row r="85" spans="1:14" x14ac:dyDescent="0.25">
      <c r="A85" s="114" t="s">
        <v>195</v>
      </c>
      <c r="B85" s="125"/>
      <c r="C85" s="126"/>
      <c r="D85" s="127"/>
      <c r="E85" s="69"/>
      <c r="F85" s="69">
        <f t="shared" ref="F85:N85" si="11">SUM(F76:F84)</f>
        <v>42400</v>
      </c>
      <c r="G85" s="69">
        <f t="shared" si="11"/>
        <v>0</v>
      </c>
      <c r="H85" s="69">
        <f t="shared" si="11"/>
        <v>11850</v>
      </c>
      <c r="I85" s="69">
        <f t="shared" si="11"/>
        <v>3500</v>
      </c>
      <c r="J85" s="69">
        <f t="shared" si="11"/>
        <v>26000</v>
      </c>
      <c r="K85" s="69">
        <f t="shared" si="11"/>
        <v>8350</v>
      </c>
      <c r="L85" s="69">
        <f t="shared" si="11"/>
        <v>0</v>
      </c>
      <c r="M85" s="69">
        <f t="shared" si="11"/>
        <v>0</v>
      </c>
      <c r="N85" s="69">
        <f t="shared" si="11"/>
        <v>33000</v>
      </c>
    </row>
    <row r="86" spans="1:14" ht="24" customHeight="1" x14ac:dyDescent="0.25">
      <c r="A86" s="161" t="s">
        <v>244</v>
      </c>
      <c r="B86" s="162"/>
      <c r="C86" s="162"/>
      <c r="D86" s="162"/>
      <c r="E86" s="162"/>
      <c r="F86" s="162"/>
      <c r="G86" s="162"/>
      <c r="H86" s="162"/>
      <c r="I86" s="162"/>
      <c r="J86" s="162"/>
      <c r="K86" s="162"/>
      <c r="L86" s="162"/>
      <c r="M86" s="162"/>
      <c r="N86" s="163"/>
    </row>
    <row r="87" spans="1:14" ht="167.25" thickBot="1" x14ac:dyDescent="0.3">
      <c r="A87" s="20" t="s">
        <v>219</v>
      </c>
      <c r="B87" s="105" t="s">
        <v>34</v>
      </c>
      <c r="C87" s="87">
        <v>1.5</v>
      </c>
      <c r="D87" s="128" t="s">
        <v>39</v>
      </c>
      <c r="E87" s="99" t="s">
        <v>60</v>
      </c>
      <c r="F87" s="99">
        <v>0</v>
      </c>
      <c r="G87" s="99">
        <v>0</v>
      </c>
      <c r="H87" s="99">
        <v>0</v>
      </c>
      <c r="I87" s="99">
        <v>0</v>
      </c>
      <c r="J87" s="99">
        <v>0</v>
      </c>
      <c r="K87" s="99">
        <v>0</v>
      </c>
      <c r="L87" s="99">
        <v>0</v>
      </c>
      <c r="M87" s="99">
        <v>0</v>
      </c>
      <c r="N87" s="99">
        <v>0</v>
      </c>
    </row>
    <row r="88" spans="1:14" ht="167.25" thickBot="1" x14ac:dyDescent="0.3">
      <c r="A88" s="45" t="s">
        <v>218</v>
      </c>
      <c r="B88" s="105" t="s">
        <v>34</v>
      </c>
      <c r="C88" s="87">
        <v>5</v>
      </c>
      <c r="D88" s="128" t="s">
        <v>39</v>
      </c>
      <c r="E88" s="99" t="s">
        <v>60</v>
      </c>
      <c r="F88" s="99">
        <v>0</v>
      </c>
      <c r="G88" s="99">
        <v>0</v>
      </c>
      <c r="H88" s="99">
        <v>0</v>
      </c>
      <c r="I88" s="99">
        <v>0</v>
      </c>
      <c r="J88" s="99">
        <v>0</v>
      </c>
      <c r="K88" s="99">
        <v>0</v>
      </c>
      <c r="L88" s="99">
        <v>0</v>
      </c>
      <c r="M88" s="99">
        <v>0</v>
      </c>
      <c r="N88" s="99">
        <v>0</v>
      </c>
    </row>
    <row r="89" spans="1:14" ht="167.25" thickBot="1" x14ac:dyDescent="0.3">
      <c r="A89" s="45" t="s">
        <v>217</v>
      </c>
      <c r="B89" s="105" t="s">
        <v>35</v>
      </c>
      <c r="C89" s="87">
        <v>2</v>
      </c>
      <c r="D89" s="128" t="s">
        <v>23</v>
      </c>
      <c r="E89" s="137">
        <v>200</v>
      </c>
      <c r="F89" s="138">
        <f>E89*C89</f>
        <v>400</v>
      </c>
      <c r="G89" s="99">
        <v>200</v>
      </c>
      <c r="H89" s="99"/>
      <c r="I89" s="99">
        <v>200</v>
      </c>
      <c r="J89" s="99"/>
      <c r="K89" s="138">
        <v>400</v>
      </c>
      <c r="L89" s="138">
        <v>0</v>
      </c>
      <c r="M89" s="99">
        <v>0</v>
      </c>
      <c r="N89" s="99">
        <v>0</v>
      </c>
    </row>
    <row r="90" spans="1:14" ht="90.75" thickBot="1" x14ac:dyDescent="0.3">
      <c r="A90" s="45" t="s">
        <v>216</v>
      </c>
      <c r="B90" s="105" t="s">
        <v>36</v>
      </c>
      <c r="C90" s="87">
        <v>250</v>
      </c>
      <c r="D90" s="128" t="s">
        <v>174</v>
      </c>
      <c r="E90" s="138">
        <v>159</v>
      </c>
      <c r="F90" s="138">
        <f t="shared" ref="F90:F93" si="12">E90*C90</f>
        <v>39750</v>
      </c>
      <c r="G90" s="99">
        <v>0</v>
      </c>
      <c r="H90" s="99">
        <v>57917.29</v>
      </c>
      <c r="I90" s="99">
        <v>0</v>
      </c>
      <c r="J90" s="99">
        <v>0</v>
      </c>
      <c r="K90" s="99">
        <v>7917</v>
      </c>
      <c r="L90" s="99"/>
      <c r="M90" s="99">
        <v>0</v>
      </c>
      <c r="N90" s="138">
        <v>50000</v>
      </c>
    </row>
    <row r="91" spans="1:14" ht="39" thickBot="1" x14ac:dyDescent="0.3">
      <c r="A91" s="45" t="s">
        <v>215</v>
      </c>
      <c r="B91" s="105" t="s">
        <v>37</v>
      </c>
      <c r="C91" s="87">
        <v>20000</v>
      </c>
      <c r="D91" s="128" t="s">
        <v>40</v>
      </c>
      <c r="E91" s="104">
        <v>0.25</v>
      </c>
      <c r="F91" s="138">
        <f t="shared" si="12"/>
        <v>5000</v>
      </c>
      <c r="G91" s="99">
        <v>0</v>
      </c>
      <c r="H91" s="99">
        <v>5000</v>
      </c>
      <c r="I91" s="99">
        <v>0</v>
      </c>
      <c r="J91" s="99">
        <v>0</v>
      </c>
      <c r="K91" s="99">
        <v>943.99</v>
      </c>
      <c r="L91" s="99">
        <v>0</v>
      </c>
      <c r="M91" s="99">
        <v>0</v>
      </c>
      <c r="N91" s="138">
        <v>4056.01</v>
      </c>
    </row>
    <row r="92" spans="1:14" ht="65.25" thickBot="1" x14ac:dyDescent="0.3">
      <c r="A92" s="45" t="s">
        <v>214</v>
      </c>
      <c r="B92" s="105" t="s">
        <v>38</v>
      </c>
      <c r="C92" s="87">
        <v>20</v>
      </c>
      <c r="D92" s="129" t="s">
        <v>41</v>
      </c>
      <c r="E92" s="44">
        <v>30</v>
      </c>
      <c r="F92" s="138">
        <f t="shared" si="12"/>
        <v>600</v>
      </c>
      <c r="G92" s="99">
        <v>150</v>
      </c>
      <c r="H92" s="99">
        <v>150</v>
      </c>
      <c r="I92" s="99">
        <v>150</v>
      </c>
      <c r="J92" s="99">
        <v>150</v>
      </c>
      <c r="K92" s="99">
        <v>60</v>
      </c>
      <c r="L92" s="99">
        <v>0</v>
      </c>
      <c r="M92" s="99">
        <v>0</v>
      </c>
      <c r="N92" s="138">
        <v>540</v>
      </c>
    </row>
    <row r="93" spans="1:14" ht="52.5" thickBot="1" x14ac:dyDescent="0.3">
      <c r="A93" s="45" t="s">
        <v>213</v>
      </c>
      <c r="B93" s="105" t="s">
        <v>27</v>
      </c>
      <c r="C93" s="87">
        <v>500</v>
      </c>
      <c r="D93" s="128" t="s">
        <v>173</v>
      </c>
      <c r="E93" s="99">
        <v>5</v>
      </c>
      <c r="F93" s="138">
        <f t="shared" si="12"/>
        <v>2500</v>
      </c>
      <c r="G93" s="99">
        <v>0</v>
      </c>
      <c r="H93" s="99">
        <v>2500</v>
      </c>
      <c r="I93" s="99">
        <v>0</v>
      </c>
      <c r="J93" s="99">
        <v>0</v>
      </c>
      <c r="K93" s="99">
        <v>250</v>
      </c>
      <c r="L93" s="99">
        <v>0</v>
      </c>
      <c r="M93" s="99">
        <v>0</v>
      </c>
      <c r="N93" s="138">
        <v>1250</v>
      </c>
    </row>
    <row r="94" spans="1:14" x14ac:dyDescent="0.25">
      <c r="A94" s="40" t="s">
        <v>196</v>
      </c>
      <c r="B94" s="102"/>
      <c r="C94" s="102"/>
      <c r="D94" s="139"/>
      <c r="E94" s="139"/>
      <c r="F94" s="139">
        <f t="shared" ref="F94:N94" si="13">SUM(F87:F93)</f>
        <v>48250</v>
      </c>
      <c r="G94" s="139">
        <f t="shared" si="13"/>
        <v>350</v>
      </c>
      <c r="H94" s="139">
        <f t="shared" si="13"/>
        <v>65567.290000000008</v>
      </c>
      <c r="I94" s="139">
        <f t="shared" si="13"/>
        <v>350</v>
      </c>
      <c r="J94" s="139">
        <f t="shared" si="13"/>
        <v>150</v>
      </c>
      <c r="K94" s="139">
        <f t="shared" si="13"/>
        <v>9570.99</v>
      </c>
      <c r="L94" s="139">
        <f t="shared" si="13"/>
        <v>0</v>
      </c>
      <c r="M94" s="139">
        <f t="shared" si="13"/>
        <v>0</v>
      </c>
      <c r="N94" s="139">
        <f t="shared" si="13"/>
        <v>55846.01</v>
      </c>
    </row>
    <row r="95" spans="1:14" x14ac:dyDescent="0.25">
      <c r="A95" s="164" t="s">
        <v>245</v>
      </c>
      <c r="B95" s="165"/>
      <c r="C95" s="165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6"/>
    </row>
    <row r="96" spans="1:14" ht="64.5" thickBot="1" x14ac:dyDescent="0.3">
      <c r="A96" s="8" t="s">
        <v>212</v>
      </c>
      <c r="B96" s="9" t="s">
        <v>42</v>
      </c>
      <c r="C96" s="22">
        <v>3</v>
      </c>
      <c r="D96" s="132" t="s">
        <v>177</v>
      </c>
      <c r="E96" s="133">
        <v>1500</v>
      </c>
      <c r="F96" s="134">
        <f>E96*C96</f>
        <v>4500</v>
      </c>
      <c r="G96" s="131">
        <v>1500</v>
      </c>
      <c r="H96" s="131"/>
      <c r="I96" s="131">
        <v>3000</v>
      </c>
      <c r="J96" s="131">
        <v>0</v>
      </c>
      <c r="K96" s="131">
        <v>0</v>
      </c>
      <c r="L96" s="131">
        <v>0</v>
      </c>
      <c r="M96" s="131">
        <v>0</v>
      </c>
      <c r="N96" s="134">
        <v>4500</v>
      </c>
    </row>
    <row r="97" spans="1:14" ht="65.25" thickBot="1" x14ac:dyDescent="0.3">
      <c r="A97" s="8" t="s">
        <v>211</v>
      </c>
      <c r="B97" s="9" t="s">
        <v>34</v>
      </c>
      <c r="C97" s="22">
        <v>54</v>
      </c>
      <c r="D97" s="135" t="s">
        <v>178</v>
      </c>
      <c r="E97" s="130" t="s">
        <v>140</v>
      </c>
      <c r="F97" s="134">
        <v>0</v>
      </c>
      <c r="G97" s="131">
        <v>0</v>
      </c>
      <c r="H97" s="131">
        <v>0</v>
      </c>
      <c r="I97" s="131">
        <v>0</v>
      </c>
      <c r="J97" s="131">
        <f>SUM(J96)</f>
        <v>0</v>
      </c>
      <c r="K97" s="131">
        <v>0</v>
      </c>
      <c r="L97" s="131">
        <v>0</v>
      </c>
      <c r="M97" s="131">
        <v>0</v>
      </c>
      <c r="N97" s="134">
        <v>0</v>
      </c>
    </row>
    <row r="98" spans="1:14" ht="78" thickBot="1" x14ac:dyDescent="0.3">
      <c r="A98" s="8" t="s">
        <v>210</v>
      </c>
      <c r="B98" s="9" t="s">
        <v>34</v>
      </c>
      <c r="C98" s="41">
        <v>25</v>
      </c>
      <c r="D98" s="136" t="s">
        <v>179</v>
      </c>
      <c r="E98" s="133">
        <v>7000</v>
      </c>
      <c r="F98" s="134">
        <f t="shared" ref="F98" si="14">E98*C98</f>
        <v>175000</v>
      </c>
      <c r="G98" s="131">
        <v>0</v>
      </c>
      <c r="H98" s="131">
        <v>175000</v>
      </c>
      <c r="I98" s="131">
        <v>0</v>
      </c>
      <c r="J98" s="131">
        <f>SUM(J97)</f>
        <v>0</v>
      </c>
      <c r="K98" s="131">
        <v>0</v>
      </c>
      <c r="L98" s="131">
        <f>SUM(L96:L97)</f>
        <v>0</v>
      </c>
      <c r="M98" s="131">
        <v>0</v>
      </c>
      <c r="N98" s="134">
        <v>175000</v>
      </c>
    </row>
    <row r="99" spans="1:14" ht="15.75" thickBot="1" x14ac:dyDescent="0.3">
      <c r="A99" s="69" t="s">
        <v>197</v>
      </c>
      <c r="B99" s="69"/>
      <c r="C99" s="69"/>
      <c r="D99" s="140"/>
      <c r="E99" s="69"/>
      <c r="F99" s="71">
        <f>SUM(F96:F98)</f>
        <v>179500</v>
      </c>
      <c r="G99" s="69">
        <f>SUM(G96:G98)</f>
        <v>1500</v>
      </c>
      <c r="H99" s="69">
        <f>SUM(H96:H98)</f>
        <v>175000</v>
      </c>
      <c r="I99" s="69">
        <f>SUM(I96:I98)</f>
        <v>3000</v>
      </c>
      <c r="J99" s="69">
        <v>0</v>
      </c>
      <c r="K99" s="69">
        <f>SUM(K96:K98)</f>
        <v>0</v>
      </c>
      <c r="L99" s="69">
        <v>0</v>
      </c>
      <c r="M99" s="69">
        <f>SUM(M96:M98)</f>
        <v>0</v>
      </c>
      <c r="N99" s="71">
        <f>SUM(N96:N98)</f>
        <v>179500</v>
      </c>
    </row>
    <row r="100" spans="1:14" x14ac:dyDescent="0.25">
      <c r="A100" s="141" t="s">
        <v>54</v>
      </c>
      <c r="B100" s="142"/>
      <c r="C100" s="142"/>
      <c r="D100" s="142"/>
      <c r="E100" s="142"/>
      <c r="F100" s="142"/>
      <c r="G100" s="142"/>
      <c r="H100" s="142"/>
      <c r="I100" s="142"/>
      <c r="J100" s="142"/>
      <c r="K100" s="143"/>
      <c r="L100" s="143"/>
      <c r="M100" s="144"/>
      <c r="N100" s="144"/>
    </row>
    <row r="101" spans="1:14" ht="166.5" thickBot="1" x14ac:dyDescent="0.3">
      <c r="A101" s="8" t="s">
        <v>209</v>
      </c>
      <c r="B101" s="9" t="s">
        <v>19</v>
      </c>
      <c r="C101" s="22">
        <v>1</v>
      </c>
      <c r="D101" s="32" t="s">
        <v>23</v>
      </c>
      <c r="E101" s="145">
        <v>2000</v>
      </c>
      <c r="F101" s="145">
        <f>E101*C101</f>
        <v>2000</v>
      </c>
      <c r="G101" s="76">
        <v>1000</v>
      </c>
      <c r="H101" s="76">
        <v>0</v>
      </c>
      <c r="I101" s="76">
        <v>1000</v>
      </c>
      <c r="J101" s="76">
        <v>0</v>
      </c>
      <c r="K101" s="76">
        <v>0</v>
      </c>
      <c r="L101" s="76">
        <v>0</v>
      </c>
      <c r="M101" s="76">
        <v>0</v>
      </c>
      <c r="N101" s="145">
        <v>2000</v>
      </c>
    </row>
    <row r="102" spans="1:14" ht="166.5" thickBot="1" x14ac:dyDescent="0.3">
      <c r="A102" s="8" t="s">
        <v>208</v>
      </c>
      <c r="B102" s="9" t="s">
        <v>19</v>
      </c>
      <c r="C102" s="22">
        <v>1</v>
      </c>
      <c r="D102" s="32" t="s">
        <v>23</v>
      </c>
      <c r="E102" s="145">
        <v>2000</v>
      </c>
      <c r="F102" s="145">
        <f t="shared" ref="F102:F111" si="15">E102*C102</f>
        <v>2000</v>
      </c>
      <c r="G102" s="76">
        <v>1000</v>
      </c>
      <c r="H102" s="76">
        <v>0</v>
      </c>
      <c r="I102" s="76">
        <v>1000</v>
      </c>
      <c r="J102" s="76">
        <v>0</v>
      </c>
      <c r="K102" s="76">
        <v>0</v>
      </c>
      <c r="L102" s="76"/>
      <c r="M102" s="76">
        <v>0</v>
      </c>
      <c r="N102" s="145">
        <v>2000</v>
      </c>
    </row>
    <row r="103" spans="1:14" ht="166.5" thickBot="1" x14ac:dyDescent="0.3">
      <c r="A103" s="8" t="s">
        <v>207</v>
      </c>
      <c r="B103" s="9" t="s">
        <v>43</v>
      </c>
      <c r="C103" s="22">
        <v>1</v>
      </c>
      <c r="D103" s="32" t="s">
        <v>23</v>
      </c>
      <c r="E103" s="44">
        <v>200</v>
      </c>
      <c r="F103" s="145">
        <f t="shared" si="15"/>
        <v>200</v>
      </c>
      <c r="G103" s="76">
        <v>1000</v>
      </c>
      <c r="H103" s="76"/>
      <c r="I103" s="76"/>
      <c r="J103" s="76">
        <v>100</v>
      </c>
      <c r="K103" s="76">
        <v>0</v>
      </c>
      <c r="L103" s="76"/>
      <c r="M103" s="76">
        <v>0</v>
      </c>
      <c r="N103" s="149">
        <v>200</v>
      </c>
    </row>
    <row r="104" spans="1:14" ht="90" thickBot="1" x14ac:dyDescent="0.3">
      <c r="A104" s="8" t="s">
        <v>206</v>
      </c>
      <c r="B104" s="9" t="s">
        <v>11</v>
      </c>
      <c r="C104" s="22">
        <v>1</v>
      </c>
      <c r="D104" s="12" t="s">
        <v>2</v>
      </c>
      <c r="E104" s="145">
        <v>1000</v>
      </c>
      <c r="F104" s="145">
        <f t="shared" si="15"/>
        <v>1000</v>
      </c>
      <c r="G104" s="76">
        <v>500</v>
      </c>
      <c r="H104" s="76">
        <v>0</v>
      </c>
      <c r="I104" s="76">
        <v>500</v>
      </c>
      <c r="J104" s="76">
        <v>0</v>
      </c>
      <c r="K104" s="76">
        <v>0</v>
      </c>
      <c r="L104" s="76">
        <v>0</v>
      </c>
      <c r="M104" s="76">
        <v>0</v>
      </c>
      <c r="N104" s="146">
        <v>1000</v>
      </c>
    </row>
    <row r="105" spans="1:14" ht="166.5" thickBot="1" x14ac:dyDescent="0.3">
      <c r="A105" s="8" t="s">
        <v>205</v>
      </c>
      <c r="B105" s="9" t="s">
        <v>19</v>
      </c>
      <c r="C105" s="22">
        <v>1</v>
      </c>
      <c r="D105" s="32" t="s">
        <v>23</v>
      </c>
      <c r="E105" s="19">
        <v>1500</v>
      </c>
      <c r="F105" s="145">
        <f>E105*C105</f>
        <v>1500</v>
      </c>
      <c r="G105" s="76">
        <v>750</v>
      </c>
      <c r="H105" s="76"/>
      <c r="I105" s="76">
        <v>750</v>
      </c>
      <c r="J105" s="76"/>
      <c r="K105" s="76">
        <v>0</v>
      </c>
      <c r="L105" s="76"/>
      <c r="M105" s="76">
        <v>0</v>
      </c>
      <c r="N105" s="147">
        <v>1500</v>
      </c>
    </row>
    <row r="106" spans="1:14" ht="115.5" thickBot="1" x14ac:dyDescent="0.3">
      <c r="A106" s="16" t="s">
        <v>204</v>
      </c>
      <c r="B106" s="9" t="s">
        <v>44</v>
      </c>
      <c r="C106" s="22">
        <v>200</v>
      </c>
      <c r="D106" s="32" t="s">
        <v>49</v>
      </c>
      <c r="E106" s="44">
        <v>50</v>
      </c>
      <c r="F106" s="145">
        <f t="shared" si="15"/>
        <v>10000</v>
      </c>
      <c r="G106" s="80">
        <v>5000</v>
      </c>
      <c r="H106" s="80"/>
      <c r="I106" s="80">
        <v>5000</v>
      </c>
      <c r="J106" s="80"/>
      <c r="K106" s="80">
        <v>0</v>
      </c>
      <c r="L106" s="80"/>
      <c r="M106" s="80">
        <v>0</v>
      </c>
      <c r="N106" s="148">
        <v>10000</v>
      </c>
    </row>
    <row r="107" spans="1:14" ht="115.5" thickBot="1" x14ac:dyDescent="0.3">
      <c r="A107" s="18" t="s">
        <v>203</v>
      </c>
      <c r="B107" s="9" t="s">
        <v>45</v>
      </c>
      <c r="C107" s="22">
        <v>50</v>
      </c>
      <c r="D107" s="32" t="s">
        <v>49</v>
      </c>
      <c r="E107" s="43">
        <v>150</v>
      </c>
      <c r="F107" s="145">
        <f>E107*C107</f>
        <v>7500</v>
      </c>
      <c r="G107" s="76">
        <v>2500</v>
      </c>
      <c r="H107" s="76">
        <v>0</v>
      </c>
      <c r="I107" s="76">
        <v>5000</v>
      </c>
      <c r="J107" s="76">
        <v>0</v>
      </c>
      <c r="K107" s="76">
        <v>0</v>
      </c>
      <c r="L107" s="76">
        <v>0</v>
      </c>
      <c r="M107" s="76">
        <v>0</v>
      </c>
      <c r="N107" s="116">
        <v>7500</v>
      </c>
    </row>
    <row r="108" spans="1:14" ht="115.5" thickBot="1" x14ac:dyDescent="0.3">
      <c r="A108" s="18" t="s">
        <v>202</v>
      </c>
      <c r="B108" s="9" t="s">
        <v>22</v>
      </c>
      <c r="C108" s="22">
        <v>2</v>
      </c>
      <c r="D108" s="9" t="s">
        <v>50</v>
      </c>
      <c r="E108" s="150">
        <v>150</v>
      </c>
      <c r="F108" s="145">
        <f t="shared" si="15"/>
        <v>300</v>
      </c>
      <c r="G108" s="76">
        <v>0</v>
      </c>
      <c r="H108" s="76">
        <v>0</v>
      </c>
      <c r="I108" s="76">
        <v>0</v>
      </c>
      <c r="J108" s="76">
        <v>300</v>
      </c>
      <c r="K108" s="76">
        <v>0</v>
      </c>
      <c r="L108" s="76">
        <v>0</v>
      </c>
      <c r="M108" s="76">
        <v>0</v>
      </c>
      <c r="N108" s="116">
        <v>300000</v>
      </c>
    </row>
    <row r="109" spans="1:14" ht="51.75" thickBot="1" x14ac:dyDescent="0.3">
      <c r="A109" s="18" t="s">
        <v>201</v>
      </c>
      <c r="B109" s="9" t="s">
        <v>46</v>
      </c>
      <c r="C109" s="22">
        <v>1</v>
      </c>
      <c r="D109" s="9" t="s">
        <v>51</v>
      </c>
      <c r="E109" s="76" t="s">
        <v>60</v>
      </c>
      <c r="F109" s="145">
        <v>0</v>
      </c>
      <c r="G109" s="76">
        <v>0</v>
      </c>
      <c r="H109" s="76">
        <v>0</v>
      </c>
      <c r="I109" s="76">
        <v>0</v>
      </c>
      <c r="J109" s="76">
        <v>0</v>
      </c>
      <c r="K109" s="76">
        <v>0</v>
      </c>
      <c r="L109" s="76">
        <v>0</v>
      </c>
      <c r="M109" s="76">
        <v>0</v>
      </c>
      <c r="N109" s="76">
        <v>0</v>
      </c>
    </row>
    <row r="110" spans="1:14" ht="77.25" thickBot="1" x14ac:dyDescent="0.3">
      <c r="A110" s="18" t="s">
        <v>200</v>
      </c>
      <c r="B110" s="9" t="s">
        <v>47</v>
      </c>
      <c r="C110" s="22">
        <v>1</v>
      </c>
      <c r="D110" s="12" t="s">
        <v>2</v>
      </c>
      <c r="E110" s="145">
        <v>2000</v>
      </c>
      <c r="F110" s="145">
        <f t="shared" si="15"/>
        <v>2000</v>
      </c>
      <c r="G110" s="76">
        <v>0</v>
      </c>
      <c r="H110" s="76">
        <v>0</v>
      </c>
      <c r="I110" s="76">
        <v>2000</v>
      </c>
      <c r="J110" s="76"/>
      <c r="K110" s="145">
        <v>2000</v>
      </c>
      <c r="L110" s="145">
        <v>0</v>
      </c>
      <c r="M110" s="76">
        <v>0</v>
      </c>
      <c r="N110" s="76">
        <v>0</v>
      </c>
    </row>
    <row r="111" spans="1:14" ht="63.75" x14ac:dyDescent="0.25">
      <c r="A111" s="24" t="s">
        <v>199</v>
      </c>
      <c r="B111" s="39" t="s">
        <v>48</v>
      </c>
      <c r="C111" s="10">
        <v>1</v>
      </c>
      <c r="D111" s="30" t="s">
        <v>2</v>
      </c>
      <c r="E111" s="29">
        <v>2500</v>
      </c>
      <c r="F111" s="145">
        <f t="shared" si="15"/>
        <v>2500</v>
      </c>
      <c r="G111" s="80">
        <v>0</v>
      </c>
      <c r="H111" s="80">
        <v>2500</v>
      </c>
      <c r="I111" s="80">
        <v>0</v>
      </c>
      <c r="J111" s="80">
        <v>0</v>
      </c>
      <c r="K111" s="29">
        <v>2500</v>
      </c>
      <c r="L111" s="29">
        <v>0</v>
      </c>
      <c r="M111" s="80">
        <v>0</v>
      </c>
      <c r="N111" s="80">
        <v>0</v>
      </c>
    </row>
    <row r="112" spans="1:14" x14ac:dyDescent="0.25">
      <c r="A112" s="102" t="s">
        <v>198</v>
      </c>
      <c r="B112" s="102"/>
      <c r="C112" s="102"/>
      <c r="D112" s="102"/>
      <c r="E112" s="84"/>
      <c r="F112" s="119">
        <f t="shared" ref="F112:N112" si="16">SUM(F101:F111)</f>
        <v>29000</v>
      </c>
      <c r="G112" s="84">
        <f t="shared" si="16"/>
        <v>11750</v>
      </c>
      <c r="H112" s="84">
        <f t="shared" si="16"/>
        <v>2500</v>
      </c>
      <c r="I112" s="84">
        <f t="shared" si="16"/>
        <v>15250</v>
      </c>
      <c r="J112" s="84">
        <f t="shared" si="16"/>
        <v>400</v>
      </c>
      <c r="K112" s="84">
        <f t="shared" si="16"/>
        <v>4500</v>
      </c>
      <c r="L112" s="84">
        <f t="shared" si="16"/>
        <v>0</v>
      </c>
      <c r="M112" s="84">
        <f t="shared" si="16"/>
        <v>0</v>
      </c>
      <c r="N112" s="119">
        <f t="shared" si="16"/>
        <v>324200</v>
      </c>
    </row>
    <row r="113" spans="1:14" x14ac:dyDescent="0.25">
      <c r="A113" s="102" t="s">
        <v>191</v>
      </c>
      <c r="B113" s="102"/>
      <c r="C113" s="102"/>
      <c r="D113" s="102"/>
      <c r="E113" s="84"/>
      <c r="F113" s="119">
        <f t="shared" ref="F113:N113" si="17">F112+F99+F94+F85+F74+F59+F45+F32+F21</f>
        <v>1190717</v>
      </c>
      <c r="G113" s="84">
        <f t="shared" si="17"/>
        <v>11131615</v>
      </c>
      <c r="H113" s="84">
        <f t="shared" si="17"/>
        <v>448617.29000000004</v>
      </c>
      <c r="I113" s="84">
        <f t="shared" si="17"/>
        <v>40542</v>
      </c>
      <c r="J113" s="84">
        <f t="shared" si="17"/>
        <v>11048255</v>
      </c>
      <c r="K113" s="119">
        <f t="shared" si="17"/>
        <v>101582.98999999999</v>
      </c>
      <c r="L113" s="119">
        <f t="shared" si="17"/>
        <v>37000</v>
      </c>
      <c r="M113" s="84">
        <f t="shared" si="17"/>
        <v>25000</v>
      </c>
      <c r="N113" s="119">
        <f t="shared" si="17"/>
        <v>1370056.01</v>
      </c>
    </row>
    <row r="114" spans="1:14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</row>
    <row r="115" spans="1:14" ht="15.7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.75" x14ac:dyDescent="0.25">
      <c r="A116" s="2"/>
      <c r="B116" s="2"/>
      <c r="C116" s="2"/>
      <c r="D116" s="2"/>
      <c r="E116" s="2"/>
      <c r="F116" s="2"/>
      <c r="G116" s="151" t="s">
        <v>246</v>
      </c>
      <c r="H116" s="151"/>
      <c r="I116" s="151"/>
      <c r="J116" s="2"/>
      <c r="K116" s="2"/>
      <c r="L116" s="2"/>
      <c r="M116" s="2"/>
      <c r="N116" s="2"/>
    </row>
    <row r="117" spans="1:14" ht="15.7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.7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.7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.7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.7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</sheetData>
  <mergeCells count="16">
    <mergeCell ref="A86:N86"/>
    <mergeCell ref="A95:N95"/>
    <mergeCell ref="F3:H3"/>
    <mergeCell ref="K5:N5"/>
    <mergeCell ref="B5:B6"/>
    <mergeCell ref="C5:C6"/>
    <mergeCell ref="E5:E6"/>
    <mergeCell ref="F5:F6"/>
    <mergeCell ref="G5:J5"/>
    <mergeCell ref="A5:A6"/>
    <mergeCell ref="A7:N7"/>
    <mergeCell ref="A22:N22"/>
    <mergeCell ref="A33:N33"/>
    <mergeCell ref="A46:N46"/>
    <mergeCell ref="A60:N60"/>
    <mergeCell ref="A75:N75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PIA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ANIWALI</dc:creator>
  <cp:lastModifiedBy>ANIWALI</cp:lastModifiedBy>
  <dcterms:created xsi:type="dcterms:W3CDTF">2020-11-06T21:48:32Z</dcterms:created>
  <dcterms:modified xsi:type="dcterms:W3CDTF">2020-12-11T12:36:11Z</dcterms:modified>
</cp:coreProperties>
</file>